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codeName="ThisWorkbook"/>
  <mc:AlternateContent xmlns:mc="http://schemas.openxmlformats.org/markup-compatibility/2006">
    <mc:Choice Requires="x15">
      <x15ac:absPath xmlns:x15ac="http://schemas.microsoft.com/office/spreadsheetml/2010/11/ac" url="\\be1ant01fs\FileMaker\Documents\"/>
    </mc:Choice>
  </mc:AlternateContent>
  <xr:revisionPtr revIDLastSave="0" documentId="8_{9AC0D22B-A444-4C8F-A5C2-DECA70BF07F8}" xr6:coauthVersionLast="47" xr6:coauthVersionMax="47" xr10:uidLastSave="{00000000-0000-0000-0000-000000000000}"/>
  <workbookProtection workbookAlgorithmName="SHA-512" workbookHashValue="TLS1jjU8MVgZJKcNBDbXemNiM6e3Tcqaih7IhR7Pa07/5SiSvVDV+pS2XbEXzZH02dgkZVWh3OCNtx38TYOwwg==" workbookSaltValue="Vk3Cawr4q9XIrBX0fBNtiA==" workbookSpinCount="100000" lockStructure="1"/>
  <bookViews>
    <workbookView xWindow="30720" yWindow="1920" windowWidth="21600" windowHeight="11235" xr2:uid="{00000000-000D-0000-FFFF-FFFF00000000}"/>
  </bookViews>
  <sheets>
    <sheet name="Handleiding" sheetId="17" r:id="rId1"/>
    <sheet name="bio cld pf" sheetId="1" r:id="rId2"/>
    <sheet name="Verklaring begrippen" sheetId="18" r:id="rId3"/>
    <sheet name="HelperProductgroups" sheetId="6" state="hidden" r:id="rId4"/>
    <sheet name="HelperList" sheetId="14" state="hidden" r:id="rId5"/>
  </sheets>
  <definedNames>
    <definedName name="_xlnm._FilterDatabase" localSheetId="1" hidden="1">'bio cld pf'!$A$11:$A$284</definedName>
    <definedName name="_xlnm._FilterDatabase" localSheetId="3" hidden="1">HelperProductgroups!$A$1:$F$98</definedName>
    <definedName name="_xlnm.Print_Area" localSheetId="1">'bio cld pf'!$A$1:$L$284</definedName>
    <definedName name="_xlnm.Criteria" localSheetId="1">'bio cld pf'!$K$18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 i="6" l="1"/>
  <c r="A2" i="6"/>
  <c r="B56" i="6"/>
  <c r="B55" i="6"/>
  <c r="B54" i="6"/>
  <c r="B53" i="6"/>
  <c r="B52" i="6"/>
  <c r="B51" i="6"/>
  <c r="B50" i="6"/>
  <c r="G56" i="6"/>
  <c r="A56" i="6"/>
  <c r="H56" i="6" s="1"/>
  <c r="G55" i="6"/>
  <c r="A55" i="6"/>
  <c r="H55" i="6" s="1"/>
  <c r="G54" i="6"/>
  <c r="A54" i="6"/>
  <c r="H54" i="6" s="1"/>
  <c r="G53" i="6"/>
  <c r="A53" i="6"/>
  <c r="H53" i="6" s="1"/>
  <c r="G52" i="6"/>
  <c r="A52" i="6"/>
  <c r="H52" i="6" s="1"/>
  <c r="G51" i="6"/>
  <c r="A51" i="6"/>
  <c r="H51" i="6" s="1"/>
  <c r="A50" i="6"/>
  <c r="H50" i="6" s="1"/>
  <c r="G50" i="6"/>
  <c r="W6" i="1"/>
  <c r="W3" i="1"/>
  <c r="B58" i="1" l="1"/>
  <c r="W5" i="1"/>
  <c r="A11" i="1"/>
  <c r="J221" i="1"/>
  <c r="J220" i="1"/>
  <c r="J219" i="1"/>
  <c r="J225" i="1" s="1"/>
  <c r="J128" i="1"/>
  <c r="J126" i="1"/>
  <c r="K110" i="1"/>
  <c r="K109" i="1"/>
  <c r="K108" i="1"/>
  <c r="K107" i="1"/>
  <c r="K106" i="1"/>
  <c r="K105" i="1"/>
  <c r="K104" i="1"/>
  <c r="K103" i="1"/>
  <c r="K102" i="1"/>
  <c r="K101" i="1"/>
  <c r="K100" i="1"/>
  <c r="K99" i="1"/>
  <c r="K200" i="1"/>
  <c r="K199" i="1"/>
  <c r="K198" i="1"/>
  <c r="K197" i="1"/>
  <c r="K196" i="1"/>
  <c r="K195" i="1"/>
  <c r="K194" i="1"/>
  <c r="K193" i="1"/>
  <c r="K192" i="1"/>
  <c r="K191" i="1"/>
  <c r="G3" i="6"/>
  <c r="G4" i="6"/>
  <c r="G5" i="6"/>
  <c r="G6" i="6"/>
  <c r="G7" i="6"/>
  <c r="H7" i="6"/>
  <c r="G8" i="6"/>
  <c r="G9" i="6"/>
  <c r="G10" i="6"/>
  <c r="G11" i="6"/>
  <c r="G12" i="6"/>
  <c r="G13" i="6"/>
  <c r="G14" i="6"/>
  <c r="G15" i="6"/>
  <c r="G16" i="6"/>
  <c r="G17" i="6"/>
  <c r="G18" i="6"/>
  <c r="G19" i="6"/>
  <c r="G20" i="6"/>
  <c r="G21" i="6"/>
  <c r="G22" i="6"/>
  <c r="G23" i="6"/>
  <c r="G24" i="6"/>
  <c r="G25" i="6"/>
  <c r="G26" i="6"/>
  <c r="G27" i="6"/>
  <c r="G28" i="6"/>
  <c r="G29" i="6"/>
  <c r="G30" i="6"/>
  <c r="G31" i="6"/>
  <c r="G32" i="6"/>
  <c r="G33" i="6"/>
  <c r="G34" i="6"/>
  <c r="G35" i="6"/>
  <c r="G36" i="6"/>
  <c r="G37" i="6"/>
  <c r="G38" i="6"/>
  <c r="G39" i="6"/>
  <c r="G40" i="6"/>
  <c r="G41" i="6"/>
  <c r="G42" i="6"/>
  <c r="G43" i="6"/>
  <c r="G44" i="6"/>
  <c r="G45" i="6"/>
  <c r="G46" i="6"/>
  <c r="G47" i="6"/>
  <c r="G48" i="6"/>
  <c r="G49" i="6"/>
  <c r="G57" i="6"/>
  <c r="G58" i="6"/>
  <c r="G59" i="6"/>
  <c r="G60" i="6"/>
  <c r="G61" i="6"/>
  <c r="G62" i="6"/>
  <c r="G63" i="6"/>
  <c r="G64" i="6"/>
  <c r="G65" i="6"/>
  <c r="G66" i="6"/>
  <c r="G67" i="6"/>
  <c r="G68" i="6"/>
  <c r="G69" i="6"/>
  <c r="G70" i="6"/>
  <c r="G71" i="6"/>
  <c r="G72" i="6"/>
  <c r="G73" i="6"/>
  <c r="G74" i="6"/>
  <c r="G75" i="6"/>
  <c r="G76" i="6"/>
  <c r="G77" i="6"/>
  <c r="G78" i="6"/>
  <c r="G79" i="6"/>
  <c r="G80" i="6"/>
  <c r="G81" i="6"/>
  <c r="G82" i="6"/>
  <c r="G83" i="6"/>
  <c r="G84" i="6"/>
  <c r="G85" i="6"/>
  <c r="G86" i="6"/>
  <c r="G87" i="6"/>
  <c r="G88" i="6"/>
  <c r="G89" i="6"/>
  <c r="G90" i="6"/>
  <c r="G91" i="6"/>
  <c r="G92" i="6"/>
  <c r="G93" i="6"/>
  <c r="G94" i="6"/>
  <c r="G95" i="6"/>
  <c r="G96" i="6"/>
  <c r="G97" i="6"/>
  <c r="G98" i="6"/>
  <c r="B29" i="6"/>
  <c r="A29" i="6"/>
  <c r="H29" i="6" s="1"/>
  <c r="B28" i="6"/>
  <c r="A28" i="6"/>
  <c r="H28" i="6" s="1"/>
  <c r="B27" i="6"/>
  <c r="A27" i="6"/>
  <c r="H27" i="6" s="1"/>
  <c r="B26" i="6"/>
  <c r="A26" i="6"/>
  <c r="H26" i="6" s="1"/>
  <c r="B25" i="6"/>
  <c r="A25" i="6"/>
  <c r="H25" i="6" s="1"/>
  <c r="B24" i="6"/>
  <c r="A24" i="6"/>
  <c r="H24" i="6" s="1"/>
  <c r="B23" i="6"/>
  <c r="A23" i="6"/>
  <c r="H23" i="6" s="1"/>
  <c r="B22" i="6"/>
  <c r="A22" i="6"/>
  <c r="H22" i="6" s="1"/>
  <c r="B21" i="6"/>
  <c r="A21" i="6"/>
  <c r="H21" i="6" s="1"/>
  <c r="B20" i="6"/>
  <c r="A20" i="6"/>
  <c r="H20" i="6" s="1"/>
  <c r="B19" i="6"/>
  <c r="A19" i="6"/>
  <c r="H19" i="6" s="1"/>
  <c r="B18" i="6"/>
  <c r="A18" i="6"/>
  <c r="H18" i="6" s="1"/>
  <c r="B17" i="6"/>
  <c r="A17" i="6"/>
  <c r="H17" i="6" s="1"/>
  <c r="B16" i="6"/>
  <c r="A16" i="6"/>
  <c r="H16" i="6" s="1"/>
  <c r="B15" i="6"/>
  <c r="A15" i="6"/>
  <c r="H15" i="6" s="1"/>
  <c r="B14" i="6"/>
  <c r="A14" i="6"/>
  <c r="H14" i="6" s="1"/>
  <c r="B13" i="6"/>
  <c r="A13" i="6"/>
  <c r="H13" i="6" s="1"/>
  <c r="B12" i="6"/>
  <c r="A12" i="6"/>
  <c r="H12" i="6" s="1"/>
  <c r="B11" i="6"/>
  <c r="A11" i="6"/>
  <c r="H11" i="6" s="1"/>
  <c r="B10" i="6"/>
  <c r="A10" i="6"/>
  <c r="H10" i="6" s="1"/>
  <c r="B9" i="6"/>
  <c r="A9" i="6"/>
  <c r="H9" i="6" s="1"/>
  <c r="B8" i="6"/>
  <c r="A8" i="6"/>
  <c r="H8" i="6" s="1"/>
  <c r="B7" i="6"/>
  <c r="A7" i="6"/>
  <c r="B6" i="6"/>
  <c r="A6" i="6"/>
  <c r="H6" i="6" s="1"/>
  <c r="B5" i="6"/>
  <c r="A5" i="6"/>
  <c r="H5" i="6" s="1"/>
  <c r="B4" i="6"/>
  <c r="A4" i="6"/>
  <c r="H4" i="6" s="1"/>
  <c r="B3" i="6"/>
  <c r="A3" i="6"/>
  <c r="H3" i="6" s="1"/>
  <c r="B89" i="6"/>
  <c r="A89" i="6"/>
  <c r="H89" i="6" s="1"/>
  <c r="B88" i="6"/>
  <c r="A88" i="6"/>
  <c r="H88" i="6" s="1"/>
  <c r="B87" i="6"/>
  <c r="A87" i="6"/>
  <c r="H87" i="6" s="1"/>
  <c r="B86" i="6"/>
  <c r="A86" i="6"/>
  <c r="H86" i="6" s="1"/>
  <c r="B85" i="6"/>
  <c r="A85" i="6"/>
  <c r="H85" i="6" s="1"/>
  <c r="B84" i="6"/>
  <c r="A84" i="6"/>
  <c r="H84" i="6" s="1"/>
  <c r="B72" i="6"/>
  <c r="A72" i="6"/>
  <c r="H72" i="6" s="1"/>
  <c r="B83" i="6"/>
  <c r="A83" i="6"/>
  <c r="H83" i="6" s="1"/>
  <c r="B82" i="6"/>
  <c r="A82" i="6"/>
  <c r="H82" i="6" s="1"/>
  <c r="B81" i="6"/>
  <c r="A81" i="6"/>
  <c r="H81" i="6" s="1"/>
  <c r="B80" i="6"/>
  <c r="A80" i="6"/>
  <c r="H80" i="6" s="1"/>
  <c r="B79" i="6"/>
  <c r="A79" i="6"/>
  <c r="H79" i="6" s="1"/>
  <c r="B78" i="6"/>
  <c r="A78" i="6"/>
  <c r="H78" i="6" s="1"/>
  <c r="B77" i="6"/>
  <c r="A77" i="6"/>
  <c r="H77" i="6" s="1"/>
  <c r="B76" i="6"/>
  <c r="A76" i="6"/>
  <c r="H76" i="6" s="1"/>
  <c r="B75" i="6"/>
  <c r="A75" i="6"/>
  <c r="H75" i="6" s="1"/>
  <c r="B74" i="6"/>
  <c r="A74" i="6"/>
  <c r="H74" i="6" s="1"/>
  <c r="B73" i="6"/>
  <c r="A73" i="6"/>
  <c r="H73" i="6" s="1"/>
  <c r="B71" i="6"/>
  <c r="A71" i="6"/>
  <c r="H71" i="6" s="1"/>
  <c r="B70" i="6"/>
  <c r="A70" i="6"/>
  <c r="H70" i="6" s="1"/>
  <c r="B69" i="6"/>
  <c r="A69" i="6"/>
  <c r="H69" i="6" s="1"/>
  <c r="B68" i="6"/>
  <c r="A68" i="6"/>
  <c r="H68" i="6" s="1"/>
  <c r="B67" i="6"/>
  <c r="A67" i="6"/>
  <c r="H67" i="6" s="1"/>
  <c r="B66" i="6"/>
  <c r="A66" i="6"/>
  <c r="H66" i="6" s="1"/>
  <c r="B65" i="6"/>
  <c r="A65" i="6"/>
  <c r="H65" i="6" s="1"/>
  <c r="B41" i="6"/>
  <c r="A41" i="6"/>
  <c r="H41" i="6" s="1"/>
  <c r="B40" i="6"/>
  <c r="A40" i="6"/>
  <c r="H40" i="6" s="1"/>
  <c r="B39" i="6"/>
  <c r="A39" i="6"/>
  <c r="H39" i="6" s="1"/>
  <c r="B38" i="6"/>
  <c r="A38" i="6"/>
  <c r="H38" i="6" s="1"/>
  <c r="B37" i="6"/>
  <c r="A37" i="6"/>
  <c r="H37" i="6" s="1"/>
  <c r="B36" i="6"/>
  <c r="A36" i="6"/>
  <c r="H36" i="6" s="1"/>
  <c r="B35" i="6"/>
  <c r="A35" i="6"/>
  <c r="H35" i="6" s="1"/>
  <c r="B34" i="6"/>
  <c r="A34" i="6"/>
  <c r="H34" i="6" s="1"/>
  <c r="B33" i="6"/>
  <c r="A33" i="6"/>
  <c r="H33" i="6" s="1"/>
  <c r="B32" i="6"/>
  <c r="A32" i="6"/>
  <c r="H32" i="6" s="1"/>
  <c r="B31" i="6"/>
  <c r="A31" i="6"/>
  <c r="H31" i="6" s="1"/>
  <c r="B30" i="6"/>
  <c r="A30" i="6"/>
  <c r="H30" i="6" s="1"/>
  <c r="B64" i="6"/>
  <c r="A64" i="6"/>
  <c r="H64" i="6" s="1"/>
  <c r="B63" i="6"/>
  <c r="A63" i="6"/>
  <c r="H63" i="6" s="1"/>
  <c r="B62" i="6"/>
  <c r="A62" i="6"/>
  <c r="H62" i="6" s="1"/>
  <c r="B61" i="6"/>
  <c r="A61" i="6"/>
  <c r="H61" i="6" s="1"/>
  <c r="B60" i="6"/>
  <c r="A60" i="6"/>
  <c r="H60" i="6" s="1"/>
  <c r="B59" i="6"/>
  <c r="A59" i="6"/>
  <c r="H59" i="6" s="1"/>
  <c r="B58" i="6"/>
  <c r="A58" i="6"/>
  <c r="H58" i="6" s="1"/>
  <c r="B57" i="6"/>
  <c r="A57" i="6"/>
  <c r="H57" i="6" s="1"/>
  <c r="B98" i="6"/>
  <c r="A98" i="6"/>
  <c r="H98" i="6" s="1"/>
  <c r="B97" i="6"/>
  <c r="A97" i="6"/>
  <c r="H97" i="6" s="1"/>
  <c r="B96" i="6"/>
  <c r="A96" i="6"/>
  <c r="H96" i="6" s="1"/>
  <c r="B95" i="6"/>
  <c r="A95" i="6"/>
  <c r="H95" i="6" s="1"/>
  <c r="B94" i="6"/>
  <c r="A94" i="6"/>
  <c r="H94" i="6" s="1"/>
  <c r="B93" i="6"/>
  <c r="A93" i="6"/>
  <c r="H93" i="6" s="1"/>
  <c r="B92" i="6"/>
  <c r="A92" i="6"/>
  <c r="H92" i="6" s="1"/>
  <c r="B91" i="6"/>
  <c r="A91" i="6"/>
  <c r="H91" i="6" s="1"/>
  <c r="B90" i="6"/>
  <c r="A90" i="6"/>
  <c r="H90" i="6" s="1"/>
  <c r="B49" i="6"/>
  <c r="A49" i="6"/>
  <c r="H49" i="6" s="1"/>
  <c r="B48" i="6"/>
  <c r="A48" i="6"/>
  <c r="H48" i="6" s="1"/>
  <c r="B47" i="6"/>
  <c r="A47" i="6"/>
  <c r="H47" i="6" s="1"/>
  <c r="B46" i="6"/>
  <c r="A46" i="6"/>
  <c r="H46" i="6" s="1"/>
  <c r="B45" i="6"/>
  <c r="A45" i="6"/>
  <c r="H45" i="6" s="1"/>
  <c r="B44" i="6"/>
  <c r="A44" i="6"/>
  <c r="H44" i="6" s="1"/>
  <c r="B43" i="6"/>
  <c r="A43" i="6"/>
  <c r="H43" i="6" s="1"/>
  <c r="B42" i="6"/>
  <c r="A42" i="6"/>
  <c r="H42" i="6" s="1"/>
  <c r="J223" i="1" l="1"/>
  <c r="J224" i="1"/>
  <c r="J222" i="1"/>
  <c r="W2" i="1"/>
  <c r="W1" i="1"/>
  <c r="W7" i="1" s="1"/>
  <c r="D9" i="1" s="1"/>
  <c r="K218" i="1" l="1"/>
  <c r="K217" i="1"/>
  <c r="K216" i="1"/>
  <c r="K215" i="1"/>
  <c r="K214" i="1"/>
  <c r="K213" i="1"/>
  <c r="K212" i="1"/>
  <c r="K211" i="1"/>
  <c r="K210" i="1"/>
  <c r="K209" i="1"/>
  <c r="K208" i="1"/>
  <c r="K207" i="1"/>
  <c r="K206" i="1"/>
  <c r="K205" i="1"/>
  <c r="K204" i="1"/>
  <c r="K203" i="1"/>
  <c r="K202" i="1" l="1"/>
  <c r="K189" i="1"/>
  <c r="K201" i="1"/>
  <c r="K190" i="1"/>
  <c r="G2" i="6"/>
  <c r="H2" i="6" s="1"/>
  <c r="I51" i="6" l="1"/>
  <c r="L51" i="6" s="1" a="1"/>
  <c r="L51" i="6" s="1"/>
  <c r="I56" i="6"/>
  <c r="I52" i="6"/>
  <c r="I54" i="6"/>
  <c r="I53" i="6"/>
  <c r="I55" i="6"/>
  <c r="I50" i="6"/>
  <c r="I83" i="6"/>
  <c r="I58" i="6"/>
  <c r="I74" i="6"/>
  <c r="I98" i="6"/>
  <c r="I6" i="6"/>
  <c r="I88" i="6"/>
  <c r="I48" i="6"/>
  <c r="I24" i="6"/>
  <c r="I91" i="6"/>
  <c r="I80" i="6"/>
  <c r="I72" i="6"/>
  <c r="I44" i="6"/>
  <c r="I17" i="6"/>
  <c r="I26" i="6"/>
  <c r="I71" i="6"/>
  <c r="I33" i="6"/>
  <c r="I70" i="6"/>
  <c r="I86" i="6"/>
  <c r="I41" i="6"/>
  <c r="I7" i="6"/>
  <c r="I20" i="6"/>
  <c r="I10" i="6"/>
  <c r="I4" i="6"/>
  <c r="I8" i="6"/>
  <c r="I5" i="6"/>
  <c r="I19" i="6"/>
  <c r="I3" i="6"/>
  <c r="I68" i="6"/>
  <c r="I92" i="6"/>
  <c r="I31" i="6"/>
  <c r="I64" i="6"/>
  <c r="I42" i="6"/>
  <c r="I28" i="6"/>
  <c r="I25" i="6"/>
  <c r="I32" i="6"/>
  <c r="I76" i="6"/>
  <c r="I14" i="6"/>
  <c r="I62" i="6"/>
  <c r="I27" i="6"/>
  <c r="I87" i="6"/>
  <c r="I85" i="6"/>
  <c r="I93" i="6"/>
  <c r="I21" i="6"/>
  <c r="I34" i="6"/>
  <c r="I61" i="6"/>
  <c r="I11" i="6"/>
  <c r="I78" i="6"/>
  <c r="I60" i="6"/>
  <c r="I16" i="6"/>
  <c r="I15" i="6"/>
  <c r="I9" i="6"/>
  <c r="I95" i="6"/>
  <c r="I35" i="6"/>
  <c r="I45" i="6"/>
  <c r="I66" i="6"/>
  <c r="I84" i="6"/>
  <c r="I22" i="6"/>
  <c r="I77" i="6"/>
  <c r="I73" i="6"/>
  <c r="I94" i="6"/>
  <c r="I75" i="6"/>
  <c r="I90" i="6"/>
  <c r="I30" i="6"/>
  <c r="I39" i="6"/>
  <c r="I82" i="6"/>
  <c r="I67" i="6"/>
  <c r="I97" i="6"/>
  <c r="I23" i="6"/>
  <c r="I37" i="6"/>
  <c r="I12" i="6"/>
  <c r="I63" i="6"/>
  <c r="I89" i="6"/>
  <c r="I59" i="6"/>
  <c r="I46" i="6"/>
  <c r="I38" i="6"/>
  <c r="I79" i="6"/>
  <c r="I18" i="6"/>
  <c r="I81" i="6"/>
  <c r="I49" i="6"/>
  <c r="I40" i="6"/>
  <c r="I13" i="6"/>
  <c r="I43" i="6"/>
  <c r="I36" i="6"/>
  <c r="I96" i="6"/>
  <c r="I69" i="6"/>
  <c r="I65" i="6"/>
  <c r="I47" i="6"/>
  <c r="I57" i="6"/>
  <c r="I29" i="6"/>
  <c r="I2" i="6"/>
  <c r="J2" i="6" s="1" a="1"/>
  <c r="J2" i="6" s="1"/>
  <c r="H71" i="1"/>
  <c r="I69" i="1"/>
  <c r="M51" i="6" l="1" a="1"/>
  <c r="M51" i="6" s="1"/>
  <c r="J51" i="6" a="1"/>
  <c r="J51" i="6" s="1"/>
  <c r="O51" i="6" s="1"/>
  <c r="N51" i="6" a="1"/>
  <c r="N51" i="6" s="1"/>
  <c r="K51" i="6" a="1"/>
  <c r="K51" i="6" s="1"/>
  <c r="N53" i="6" a="1"/>
  <c r="N53" i="6" s="1"/>
  <c r="L53" i="6" a="1"/>
  <c r="L53" i="6" s="1"/>
  <c r="K53" i="6" a="1"/>
  <c r="K53" i="6" s="1"/>
  <c r="J53" i="6" a="1"/>
  <c r="J53" i="6" s="1"/>
  <c r="O53" i="6" s="1"/>
  <c r="M53" i="6" a="1"/>
  <c r="M53" i="6" s="1"/>
  <c r="N54" i="6" a="1"/>
  <c r="N54" i="6" s="1"/>
  <c r="M54" i="6" a="1"/>
  <c r="M54" i="6" s="1"/>
  <c r="K54" i="6" a="1"/>
  <c r="K54" i="6" s="1"/>
  <c r="L54" i="6" a="1"/>
  <c r="L54" i="6" s="1"/>
  <c r="J54" i="6" a="1"/>
  <c r="J54" i="6" s="1"/>
  <c r="O54" i="6" s="1"/>
  <c r="N55" i="6" a="1"/>
  <c r="N55" i="6" s="1"/>
  <c r="K55" i="6" a="1"/>
  <c r="K55" i="6" s="1"/>
  <c r="J55" i="6" a="1"/>
  <c r="J55" i="6" s="1"/>
  <c r="O55" i="6" s="1"/>
  <c r="M55" i="6" a="1"/>
  <c r="M55" i="6" s="1"/>
  <c r="L55" i="6" a="1"/>
  <c r="L55" i="6" s="1"/>
  <c r="M52" i="6" a="1"/>
  <c r="M52" i="6" s="1"/>
  <c r="L52" i="6" a="1"/>
  <c r="L52" i="6" s="1"/>
  <c r="N52" i="6" a="1"/>
  <c r="N52" i="6" s="1"/>
  <c r="K52" i="6" a="1"/>
  <c r="K52" i="6" s="1"/>
  <c r="J52" i="6" a="1"/>
  <c r="J52" i="6" s="1"/>
  <c r="O52" i="6" s="1"/>
  <c r="N56" i="6" a="1"/>
  <c r="N56" i="6" s="1"/>
  <c r="M56" i="6" a="1"/>
  <c r="M56" i="6" s="1"/>
  <c r="K56" i="6" a="1"/>
  <c r="K56" i="6" s="1"/>
  <c r="J56" i="6" a="1"/>
  <c r="J56" i="6" s="1"/>
  <c r="O56" i="6" s="1"/>
  <c r="L56" i="6" a="1"/>
  <c r="L56" i="6" s="1"/>
  <c r="J50" i="6" a="1"/>
  <c r="J50" i="6" s="1"/>
  <c r="O50" i="6" s="1"/>
  <c r="L50" i="6" a="1"/>
  <c r="L50" i="6" s="1"/>
  <c r="N50" i="6" a="1"/>
  <c r="N50" i="6" s="1"/>
  <c r="K50" i="6" a="1"/>
  <c r="K50" i="6" s="1"/>
  <c r="M50" i="6" a="1"/>
  <c r="M50" i="6" s="1"/>
  <c r="J7" i="6" a="1"/>
  <c r="J7" i="6" s="1"/>
  <c r="O7" i="6" s="1"/>
  <c r="L7" i="6" a="1"/>
  <c r="L7" i="6" s="1"/>
  <c r="M7" i="6" a="1"/>
  <c r="M7" i="6" s="1"/>
  <c r="N7" i="6" a="1"/>
  <c r="N7" i="6" s="1"/>
  <c r="K7" i="6" a="1"/>
  <c r="K7" i="6" s="1"/>
  <c r="L62" i="6" a="1"/>
  <c r="L62" i="6" s="1"/>
  <c r="M62" i="6" a="1"/>
  <c r="M62" i="6" s="1"/>
  <c r="K62" i="6" a="1"/>
  <c r="K62" i="6" s="1"/>
  <c r="N62" i="6" a="1"/>
  <c r="N62" i="6" s="1"/>
  <c r="J62" i="6" a="1"/>
  <c r="J62" i="6" s="1"/>
  <c r="O62" i="6" s="1"/>
  <c r="M38" i="6" a="1"/>
  <c r="M38" i="6" s="1"/>
  <c r="J38" i="6" a="1"/>
  <c r="J38" i="6" s="1"/>
  <c r="O38" i="6" s="1"/>
  <c r="N38" i="6" a="1"/>
  <c r="N38" i="6" s="1"/>
  <c r="L38" i="6" a="1"/>
  <c r="L38" i="6" s="1"/>
  <c r="K38" i="6" a="1"/>
  <c r="K38" i="6" s="1"/>
  <c r="M28" i="6" a="1"/>
  <c r="M28" i="6" s="1"/>
  <c r="J28" i="6" a="1"/>
  <c r="J28" i="6" s="1"/>
  <c r="O28" i="6" s="1"/>
  <c r="K28" i="6" a="1"/>
  <c r="K28" i="6" s="1"/>
  <c r="L28" i="6" a="1"/>
  <c r="L28" i="6" s="1"/>
  <c r="N28" i="6" a="1"/>
  <c r="N28" i="6" s="1"/>
  <c r="M87" i="6" a="1"/>
  <c r="M87" i="6" s="1"/>
  <c r="N87" i="6" a="1"/>
  <c r="N87" i="6" s="1"/>
  <c r="L87" i="6" a="1"/>
  <c r="L87" i="6" s="1"/>
  <c r="J87" i="6" a="1"/>
  <c r="J87" i="6" s="1"/>
  <c r="O87" i="6" s="1"/>
  <c r="K87" i="6" a="1"/>
  <c r="K87" i="6" s="1"/>
  <c r="L18" i="6" a="1"/>
  <c r="L18" i="6" s="1"/>
  <c r="J18" i="6" a="1"/>
  <c r="J18" i="6" s="1"/>
  <c r="O18" i="6" s="1"/>
  <c r="N18" i="6" a="1"/>
  <c r="N18" i="6" s="1"/>
  <c r="M18" i="6" a="1"/>
  <c r="M18" i="6" s="1"/>
  <c r="K18" i="6" a="1"/>
  <c r="K18" i="6" s="1"/>
  <c r="L14" i="6" a="1"/>
  <c r="L14" i="6" s="1"/>
  <c r="N14" i="6" a="1"/>
  <c r="N14" i="6" s="1"/>
  <c r="K14" i="6" a="1"/>
  <c r="K14" i="6" s="1"/>
  <c r="M14" i="6" a="1"/>
  <c r="M14" i="6" s="1"/>
  <c r="J14" i="6" a="1"/>
  <c r="J14" i="6" s="1"/>
  <c r="O14" i="6" s="1"/>
  <c r="M76" i="6" a="1"/>
  <c r="M76" i="6" s="1"/>
  <c r="N76" i="6" a="1"/>
  <c r="N76" i="6" s="1"/>
  <c r="K76" i="6" a="1"/>
  <c r="K76" i="6" s="1"/>
  <c r="L76" i="6" a="1"/>
  <c r="L76" i="6" s="1"/>
  <c r="J76" i="6" a="1"/>
  <c r="J76" i="6" s="1"/>
  <c r="O76" i="6" s="1"/>
  <c r="J71" i="6" a="1"/>
  <c r="J71" i="6" s="1"/>
  <c r="O71" i="6" s="1"/>
  <c r="N71" i="6" a="1"/>
  <c r="N71" i="6" s="1"/>
  <c r="K71" i="6" a="1"/>
  <c r="K71" i="6" s="1"/>
  <c r="M71" i="6" a="1"/>
  <c r="M71" i="6" s="1"/>
  <c r="L71" i="6" a="1"/>
  <c r="L71" i="6" s="1"/>
  <c r="M25" i="6" a="1"/>
  <c r="M25" i="6" s="1"/>
  <c r="J25" i="6" a="1"/>
  <c r="J25" i="6" s="1"/>
  <c r="O25" i="6" s="1"/>
  <c r="K25" i="6" a="1"/>
  <c r="K25" i="6" s="1"/>
  <c r="N25" i="6" a="1"/>
  <c r="N25" i="6" s="1"/>
  <c r="L25" i="6" a="1"/>
  <c r="L25" i="6" s="1"/>
  <c r="M89" i="6" a="1"/>
  <c r="M89" i="6" s="1"/>
  <c r="J89" i="6" a="1"/>
  <c r="J89" i="6" s="1"/>
  <c r="O89" i="6" s="1"/>
  <c r="K89" i="6" a="1"/>
  <c r="K89" i="6" s="1"/>
  <c r="L89" i="6" a="1"/>
  <c r="L89" i="6" s="1"/>
  <c r="N89" i="6" a="1"/>
  <c r="N89" i="6" s="1"/>
  <c r="K17" i="6" a="1"/>
  <c r="K17" i="6" s="1"/>
  <c r="M17" i="6" a="1"/>
  <c r="M17" i="6" s="1"/>
  <c r="L17" i="6" a="1"/>
  <c r="L17" i="6" s="1"/>
  <c r="N17" i="6" a="1"/>
  <c r="N17" i="6" s="1"/>
  <c r="J17" i="6" a="1"/>
  <c r="J17" i="6" s="1"/>
  <c r="O17" i="6" s="1"/>
  <c r="J9" i="6" a="1"/>
  <c r="J9" i="6" s="1"/>
  <c r="O9" i="6" s="1"/>
  <c r="K9" i="6" a="1"/>
  <c r="K9" i="6" s="1"/>
  <c r="M9" i="6" a="1"/>
  <c r="M9" i="6" s="1"/>
  <c r="L9" i="6" a="1"/>
  <c r="L9" i="6" s="1"/>
  <c r="N9" i="6" a="1"/>
  <c r="N9" i="6" s="1"/>
  <c r="J64" i="6" a="1"/>
  <c r="J64" i="6" s="1"/>
  <c r="O64" i="6" s="1"/>
  <c r="M64" i="6" a="1"/>
  <c r="M64" i="6" s="1"/>
  <c r="N64" i="6" a="1"/>
  <c r="N64" i="6" s="1"/>
  <c r="K64" i="6" a="1"/>
  <c r="K64" i="6" s="1"/>
  <c r="L64" i="6" a="1"/>
  <c r="L64" i="6" s="1"/>
  <c r="L57" i="6" a="1"/>
  <c r="L57" i="6" s="1"/>
  <c r="M57" i="6" a="1"/>
  <c r="M57" i="6" s="1"/>
  <c r="K57" i="6" a="1"/>
  <c r="K57" i="6" s="1"/>
  <c r="J57" i="6" a="1"/>
  <c r="J57" i="6" s="1"/>
  <c r="O57" i="6" s="1"/>
  <c r="N57" i="6" a="1"/>
  <c r="N57" i="6" s="1"/>
  <c r="K31" i="6" a="1"/>
  <c r="K31" i="6" s="1"/>
  <c r="M31" i="6" a="1"/>
  <c r="M31" i="6" s="1"/>
  <c r="L31" i="6" a="1"/>
  <c r="L31" i="6" s="1"/>
  <c r="J31" i="6" a="1"/>
  <c r="J31" i="6" s="1"/>
  <c r="O31" i="6" s="1"/>
  <c r="N31" i="6" a="1"/>
  <c r="N31" i="6" s="1"/>
  <c r="N80" i="6" a="1"/>
  <c r="N80" i="6" s="1"/>
  <c r="K80" i="6" a="1"/>
  <c r="K80" i="6" s="1"/>
  <c r="L80" i="6" a="1"/>
  <c r="L80" i="6" s="1"/>
  <c r="J80" i="6" a="1"/>
  <c r="J80" i="6" s="1"/>
  <c r="O80" i="6" s="1"/>
  <c r="M80" i="6" a="1"/>
  <c r="M80" i="6" s="1"/>
  <c r="M47" i="6" a="1"/>
  <c r="M47" i="6" s="1"/>
  <c r="K47" i="6" a="1"/>
  <c r="K47" i="6" s="1"/>
  <c r="J47" i="6" a="1"/>
  <c r="J47" i="6" s="1"/>
  <c r="O47" i="6" s="1"/>
  <c r="L47" i="6" a="1"/>
  <c r="L47" i="6" s="1"/>
  <c r="N47" i="6" a="1"/>
  <c r="N47" i="6" s="1"/>
  <c r="K23" i="6" a="1"/>
  <c r="K23" i="6" s="1"/>
  <c r="M23" i="6" a="1"/>
  <c r="M23" i="6" s="1"/>
  <c r="J23" i="6" a="1"/>
  <c r="J23" i="6" s="1"/>
  <c r="O23" i="6" s="1"/>
  <c r="N23" i="6" a="1"/>
  <c r="N23" i="6" s="1"/>
  <c r="L23" i="6" a="1"/>
  <c r="L23" i="6" s="1"/>
  <c r="K16" i="6" a="1"/>
  <c r="K16" i="6" s="1"/>
  <c r="N16" i="6" a="1"/>
  <c r="N16" i="6" s="1"/>
  <c r="L16" i="6" a="1"/>
  <c r="L16" i="6" s="1"/>
  <c r="J16" i="6" a="1"/>
  <c r="J16" i="6" s="1"/>
  <c r="O16" i="6" s="1"/>
  <c r="M16" i="6" a="1"/>
  <c r="M16" i="6" s="1"/>
  <c r="M92" i="6" a="1"/>
  <c r="M92" i="6" s="1"/>
  <c r="N92" i="6" a="1"/>
  <c r="N92" i="6" s="1"/>
  <c r="J92" i="6" a="1"/>
  <c r="J92" i="6" s="1"/>
  <c r="O92" i="6" s="1"/>
  <c r="K92" i="6" a="1"/>
  <c r="K92" i="6" s="1"/>
  <c r="L92" i="6" a="1"/>
  <c r="L92" i="6" s="1"/>
  <c r="K91" i="6" a="1"/>
  <c r="K91" i="6" s="1"/>
  <c r="J91" i="6" a="1"/>
  <c r="J91" i="6" s="1"/>
  <c r="O91" i="6" s="1"/>
  <c r="N91" i="6" a="1"/>
  <c r="N91" i="6" s="1"/>
  <c r="L91" i="6" a="1"/>
  <c r="L91" i="6" s="1"/>
  <c r="M91" i="6" a="1"/>
  <c r="M91" i="6" s="1"/>
  <c r="N65" i="6" a="1"/>
  <c r="N65" i="6" s="1"/>
  <c r="J65" i="6" a="1"/>
  <c r="J65" i="6" s="1"/>
  <c r="O65" i="6" s="1"/>
  <c r="K65" i="6" a="1"/>
  <c r="K65" i="6" s="1"/>
  <c r="L65" i="6" a="1"/>
  <c r="L65" i="6" s="1"/>
  <c r="M65" i="6" a="1"/>
  <c r="M65" i="6" s="1"/>
  <c r="J97" i="6" a="1"/>
  <c r="J97" i="6" s="1"/>
  <c r="O97" i="6" s="1"/>
  <c r="K97" i="6" a="1"/>
  <c r="K97" i="6" s="1"/>
  <c r="M97" i="6" a="1"/>
  <c r="M97" i="6" s="1"/>
  <c r="N97" i="6" a="1"/>
  <c r="N97" i="6" s="1"/>
  <c r="L97" i="6" a="1"/>
  <c r="L97" i="6" s="1"/>
  <c r="L60" i="6" a="1"/>
  <c r="L60" i="6" s="1"/>
  <c r="N60" i="6" a="1"/>
  <c r="N60" i="6" s="1"/>
  <c r="J60" i="6" a="1"/>
  <c r="J60" i="6" s="1"/>
  <c r="O60" i="6" s="1"/>
  <c r="K60" i="6" a="1"/>
  <c r="K60" i="6" s="1"/>
  <c r="M60" i="6" a="1"/>
  <c r="M60" i="6" s="1"/>
  <c r="J68" i="6" a="1"/>
  <c r="J68" i="6" s="1"/>
  <c r="O68" i="6" s="1"/>
  <c r="N68" i="6" a="1"/>
  <c r="N68" i="6" s="1"/>
  <c r="L68" i="6" a="1"/>
  <c r="L68" i="6" s="1"/>
  <c r="M68" i="6" a="1"/>
  <c r="M68" i="6" s="1"/>
  <c r="K68" i="6" a="1"/>
  <c r="K68" i="6" s="1"/>
  <c r="M24" i="6" a="1"/>
  <c r="M24" i="6" s="1"/>
  <c r="L24" i="6" a="1"/>
  <c r="L24" i="6" s="1"/>
  <c r="K24" i="6" a="1"/>
  <c r="K24" i="6" s="1"/>
  <c r="J24" i="6" a="1"/>
  <c r="J24" i="6" s="1"/>
  <c r="O24" i="6" s="1"/>
  <c r="N24" i="6" a="1"/>
  <c r="N24" i="6" s="1"/>
  <c r="L41" i="6" a="1"/>
  <c r="L41" i="6" s="1"/>
  <c r="J41" i="6" a="1"/>
  <c r="J41" i="6" s="1"/>
  <c r="O41" i="6" s="1"/>
  <c r="N41" i="6" a="1"/>
  <c r="N41" i="6" s="1"/>
  <c r="K41" i="6" a="1"/>
  <c r="K41" i="6" s="1"/>
  <c r="M41" i="6" a="1"/>
  <c r="M41" i="6" s="1"/>
  <c r="J27" i="6" a="1"/>
  <c r="J27" i="6" s="1"/>
  <c r="O27" i="6" s="1"/>
  <c r="K27" i="6" a="1"/>
  <c r="K27" i="6" s="1"/>
  <c r="N27" i="6" a="1"/>
  <c r="N27" i="6" s="1"/>
  <c r="L27" i="6" a="1"/>
  <c r="L27" i="6" s="1"/>
  <c r="M27" i="6" a="1"/>
  <c r="M27" i="6" s="1"/>
  <c r="J79" i="6" a="1"/>
  <c r="J79" i="6" s="1"/>
  <c r="O79" i="6" s="1"/>
  <c r="K79" i="6" a="1"/>
  <c r="K79" i="6" s="1"/>
  <c r="M79" i="6" a="1"/>
  <c r="M79" i="6" s="1"/>
  <c r="N79" i="6" a="1"/>
  <c r="N79" i="6" s="1"/>
  <c r="L79" i="6" a="1"/>
  <c r="L79" i="6" s="1"/>
  <c r="J45" i="6" a="1"/>
  <c r="J45" i="6" s="1"/>
  <c r="O45" i="6" s="1"/>
  <c r="K45" i="6" a="1"/>
  <c r="K45" i="6" s="1"/>
  <c r="L45" i="6" a="1"/>
  <c r="L45" i="6" s="1"/>
  <c r="M45" i="6" a="1"/>
  <c r="M45" i="6" s="1"/>
  <c r="N45" i="6" a="1"/>
  <c r="N45" i="6" s="1"/>
  <c r="M12" i="6" a="1"/>
  <c r="M12" i="6" s="1"/>
  <c r="N12" i="6" a="1"/>
  <c r="N12" i="6" s="1"/>
  <c r="J12" i="6" a="1"/>
  <c r="J12" i="6" s="1"/>
  <c r="O12" i="6" s="1"/>
  <c r="L12" i="6" a="1"/>
  <c r="L12" i="6" s="1"/>
  <c r="K12" i="6" a="1"/>
  <c r="K12" i="6" s="1"/>
  <c r="N81" i="6" a="1"/>
  <c r="N81" i="6" s="1"/>
  <c r="M81" i="6" a="1"/>
  <c r="M81" i="6" s="1"/>
  <c r="J81" i="6" a="1"/>
  <c r="J81" i="6" s="1"/>
  <c r="O81" i="6" s="1"/>
  <c r="K81" i="6" a="1"/>
  <c r="K81" i="6" s="1"/>
  <c r="L81" i="6" a="1"/>
  <c r="L81" i="6" s="1"/>
  <c r="K77" i="6" a="1"/>
  <c r="K77" i="6" s="1"/>
  <c r="J77" i="6" a="1"/>
  <c r="J77" i="6" s="1"/>
  <c r="O77" i="6" s="1"/>
  <c r="M77" i="6" a="1"/>
  <c r="M77" i="6" s="1"/>
  <c r="N77" i="6" a="1"/>
  <c r="N77" i="6" s="1"/>
  <c r="L77" i="6" a="1"/>
  <c r="L77" i="6" s="1"/>
  <c r="L84" i="6" a="1"/>
  <c r="L84" i="6" s="1"/>
  <c r="M84" i="6" a="1"/>
  <c r="M84" i="6" s="1"/>
  <c r="K84" i="6" a="1"/>
  <c r="K84" i="6" s="1"/>
  <c r="N84" i="6" a="1"/>
  <c r="N84" i="6" s="1"/>
  <c r="J84" i="6" a="1"/>
  <c r="J84" i="6" s="1"/>
  <c r="O84" i="6" s="1"/>
  <c r="M32" i="6" a="1"/>
  <c r="M32" i="6" s="1"/>
  <c r="K32" i="6" a="1"/>
  <c r="K32" i="6" s="1"/>
  <c r="L32" i="6" a="1"/>
  <c r="L32" i="6" s="1"/>
  <c r="N32" i="6" a="1"/>
  <c r="N32" i="6" s="1"/>
  <c r="J32" i="6" a="1"/>
  <c r="J32" i="6" s="1"/>
  <c r="O32" i="6" s="1"/>
  <c r="K29" i="6" a="1"/>
  <c r="K29" i="6" s="1"/>
  <c r="M29" i="6" a="1"/>
  <c r="M29" i="6" s="1"/>
  <c r="J29" i="6" a="1"/>
  <c r="J29" i="6" s="1"/>
  <c r="O29" i="6" s="1"/>
  <c r="N29" i="6" a="1"/>
  <c r="N29" i="6" s="1"/>
  <c r="L29" i="6" a="1"/>
  <c r="L29" i="6" s="1"/>
  <c r="L73" i="6" a="1"/>
  <c r="L73" i="6" s="1"/>
  <c r="M73" i="6" a="1"/>
  <c r="M73" i="6" s="1"/>
  <c r="J73" i="6" a="1"/>
  <c r="J73" i="6" s="1"/>
  <c r="O73" i="6" s="1"/>
  <c r="N73" i="6" a="1"/>
  <c r="N73" i="6" s="1"/>
  <c r="K73" i="6" a="1"/>
  <c r="K73" i="6" s="1"/>
  <c r="M86" i="6" a="1"/>
  <c r="M86" i="6" s="1"/>
  <c r="L86" i="6" a="1"/>
  <c r="L86" i="6" s="1"/>
  <c r="N86" i="6" a="1"/>
  <c r="N86" i="6" s="1"/>
  <c r="K86" i="6" a="1"/>
  <c r="K86" i="6" s="1"/>
  <c r="J86" i="6" a="1"/>
  <c r="J86" i="6" s="1"/>
  <c r="O86" i="6" s="1"/>
  <c r="M66" i="6" a="1"/>
  <c r="M66" i="6" s="1"/>
  <c r="K66" i="6" a="1"/>
  <c r="K66" i="6" s="1"/>
  <c r="L66" i="6" a="1"/>
  <c r="L66" i="6" s="1"/>
  <c r="N66" i="6" a="1"/>
  <c r="N66" i="6" s="1"/>
  <c r="J66" i="6" a="1"/>
  <c r="J66" i="6" s="1"/>
  <c r="O66" i="6" s="1"/>
  <c r="L33" i="6" a="1"/>
  <c r="L33" i="6" s="1"/>
  <c r="N33" i="6" a="1"/>
  <c r="N33" i="6" s="1"/>
  <c r="J33" i="6" a="1"/>
  <c r="J33" i="6" s="1"/>
  <c r="O33" i="6" s="1"/>
  <c r="K33" i="6" a="1"/>
  <c r="K33" i="6" s="1"/>
  <c r="M33" i="6" a="1"/>
  <c r="M33" i="6" s="1"/>
  <c r="K59" i="6" a="1"/>
  <c r="K59" i="6" s="1"/>
  <c r="L59" i="6" a="1"/>
  <c r="L59" i="6" s="1"/>
  <c r="N59" i="6" a="1"/>
  <c r="N59" i="6" s="1"/>
  <c r="J59" i="6" a="1"/>
  <c r="J59" i="6" s="1"/>
  <c r="O59" i="6" s="1"/>
  <c r="M59" i="6" a="1"/>
  <c r="M59" i="6" s="1"/>
  <c r="J35" i="6" a="1"/>
  <c r="J35" i="6" s="1"/>
  <c r="O35" i="6" s="1"/>
  <c r="L35" i="6" a="1"/>
  <c r="L35" i="6" s="1"/>
  <c r="K35" i="6" a="1"/>
  <c r="K35" i="6" s="1"/>
  <c r="M35" i="6" a="1"/>
  <c r="M35" i="6" s="1"/>
  <c r="N35" i="6" a="1"/>
  <c r="N35" i="6" s="1"/>
  <c r="M26" i="6" a="1"/>
  <c r="M26" i="6" s="1"/>
  <c r="N26" i="6" a="1"/>
  <c r="N26" i="6" s="1"/>
  <c r="J26" i="6" a="1"/>
  <c r="J26" i="6" s="1"/>
  <c r="O26" i="6" s="1"/>
  <c r="K26" i="6" a="1"/>
  <c r="K26" i="6" s="1"/>
  <c r="L26" i="6" a="1"/>
  <c r="L26" i="6" s="1"/>
  <c r="M95" i="6" a="1"/>
  <c r="M95" i="6" s="1"/>
  <c r="N95" i="6" a="1"/>
  <c r="N95" i="6" s="1"/>
  <c r="L95" i="6" a="1"/>
  <c r="L95" i="6" s="1"/>
  <c r="K95" i="6" a="1"/>
  <c r="K95" i="6" s="1"/>
  <c r="J95" i="6" a="1"/>
  <c r="J95" i="6" s="1"/>
  <c r="O95" i="6" s="1"/>
  <c r="K63" i="6" a="1"/>
  <c r="K63" i="6" s="1"/>
  <c r="M63" i="6" a="1"/>
  <c r="M63" i="6" s="1"/>
  <c r="N63" i="6" a="1"/>
  <c r="N63" i="6" s="1"/>
  <c r="L63" i="6" a="1"/>
  <c r="L63" i="6" s="1"/>
  <c r="J63" i="6" a="1"/>
  <c r="J63" i="6" s="1"/>
  <c r="O63" i="6" s="1"/>
  <c r="J44" i="6" a="1"/>
  <c r="J44" i="6" s="1"/>
  <c r="O44" i="6" s="1"/>
  <c r="N44" i="6" a="1"/>
  <c r="N44" i="6" s="1"/>
  <c r="K44" i="6" a="1"/>
  <c r="K44" i="6" s="1"/>
  <c r="L44" i="6" a="1"/>
  <c r="L44" i="6" s="1"/>
  <c r="M44" i="6" a="1"/>
  <c r="M44" i="6" s="1"/>
  <c r="N72" i="6" a="1"/>
  <c r="N72" i="6" s="1"/>
  <c r="L72" i="6" a="1"/>
  <c r="L72" i="6" s="1"/>
  <c r="J72" i="6" a="1"/>
  <c r="J72" i="6" s="1"/>
  <c r="O72" i="6" s="1"/>
  <c r="K72" i="6" a="1"/>
  <c r="K72" i="6" s="1"/>
  <c r="M72" i="6" a="1"/>
  <c r="M72" i="6" s="1"/>
  <c r="M69" i="6" a="1"/>
  <c r="M69" i="6" s="1"/>
  <c r="L69" i="6" a="1"/>
  <c r="L69" i="6" s="1"/>
  <c r="J69" i="6" a="1"/>
  <c r="J69" i="6" s="1"/>
  <c r="O69" i="6" s="1"/>
  <c r="K69" i="6" a="1"/>
  <c r="K69" i="6" s="1"/>
  <c r="N69" i="6" a="1"/>
  <c r="N69" i="6" s="1"/>
  <c r="L78" i="6" a="1"/>
  <c r="L78" i="6" s="1"/>
  <c r="M78" i="6" a="1"/>
  <c r="M78" i="6" s="1"/>
  <c r="K78" i="6" a="1"/>
  <c r="K78" i="6" s="1"/>
  <c r="J78" i="6" a="1"/>
  <c r="J78" i="6" s="1"/>
  <c r="O78" i="6" s="1"/>
  <c r="N78" i="6" a="1"/>
  <c r="N78" i="6" s="1"/>
  <c r="K48" i="6" a="1"/>
  <c r="K48" i="6" s="1"/>
  <c r="L48" i="6" a="1"/>
  <c r="L48" i="6" s="1"/>
  <c r="M48" i="6" a="1"/>
  <c r="M48" i="6" s="1"/>
  <c r="J48" i="6" a="1"/>
  <c r="J48" i="6" s="1"/>
  <c r="O48" i="6" s="1"/>
  <c r="N48" i="6" a="1"/>
  <c r="N48" i="6" s="1"/>
  <c r="M82" i="6" a="1"/>
  <c r="M82" i="6" s="1"/>
  <c r="J82" i="6" a="1"/>
  <c r="J82" i="6" s="1"/>
  <c r="O82" i="6" s="1"/>
  <c r="K82" i="6" a="1"/>
  <c r="K82" i="6" s="1"/>
  <c r="L82" i="6" a="1"/>
  <c r="L82" i="6" s="1"/>
  <c r="N82" i="6" a="1"/>
  <c r="N82" i="6" s="1"/>
  <c r="L19" i="6" a="1"/>
  <c r="L19" i="6" s="1"/>
  <c r="K19" i="6" a="1"/>
  <c r="K19" i="6" s="1"/>
  <c r="N19" i="6" a="1"/>
  <c r="N19" i="6" s="1"/>
  <c r="M19" i="6" a="1"/>
  <c r="M19" i="6" s="1"/>
  <c r="J19" i="6" a="1"/>
  <c r="J19" i="6" s="1"/>
  <c r="O19" i="6" s="1"/>
  <c r="L36" i="6" a="1"/>
  <c r="L36" i="6" s="1"/>
  <c r="N36" i="6" a="1"/>
  <c r="N36" i="6" s="1"/>
  <c r="J36" i="6" a="1"/>
  <c r="J36" i="6" s="1"/>
  <c r="O36" i="6" s="1"/>
  <c r="M36" i="6" a="1"/>
  <c r="M36" i="6" s="1"/>
  <c r="K36" i="6" a="1"/>
  <c r="K36" i="6" s="1"/>
  <c r="L61" i="6" a="1"/>
  <c r="L61" i="6" s="1"/>
  <c r="J61" i="6" a="1"/>
  <c r="J61" i="6" s="1"/>
  <c r="O61" i="6" s="1"/>
  <c r="K61" i="6" a="1"/>
  <c r="K61" i="6" s="1"/>
  <c r="N61" i="6" a="1"/>
  <c r="N61" i="6" s="1"/>
  <c r="M61" i="6" a="1"/>
  <c r="M61" i="6" s="1"/>
  <c r="L5" i="6" a="1"/>
  <c r="L5" i="6" s="1"/>
  <c r="J5" i="6" a="1"/>
  <c r="J5" i="6" s="1"/>
  <c r="O5" i="6" s="1"/>
  <c r="K5" i="6" a="1"/>
  <c r="K5" i="6" s="1"/>
  <c r="N5" i="6" a="1"/>
  <c r="N5" i="6" s="1"/>
  <c r="M5" i="6" a="1"/>
  <c r="M5" i="6" s="1"/>
  <c r="L43" i="6" a="1"/>
  <c r="L43" i="6" s="1"/>
  <c r="N43" i="6" a="1"/>
  <c r="N43" i="6" s="1"/>
  <c r="K43" i="6" a="1"/>
  <c r="K43" i="6" s="1"/>
  <c r="J43" i="6" a="1"/>
  <c r="J43" i="6" s="1"/>
  <c r="O43" i="6" s="1"/>
  <c r="M43" i="6" a="1"/>
  <c r="M43" i="6" s="1"/>
  <c r="M8" i="6" a="1"/>
  <c r="M8" i="6" s="1"/>
  <c r="J8" i="6" a="1"/>
  <c r="J8" i="6" s="1"/>
  <c r="O8" i="6" s="1"/>
  <c r="N8" i="6" a="1"/>
  <c r="N8" i="6" s="1"/>
  <c r="K8" i="6" a="1"/>
  <c r="K8" i="6" s="1"/>
  <c r="L8" i="6" a="1"/>
  <c r="L8" i="6" s="1"/>
  <c r="J13" i="6" a="1"/>
  <c r="J13" i="6" s="1"/>
  <c r="O13" i="6" s="1"/>
  <c r="N13" i="6" a="1"/>
  <c r="N13" i="6" s="1"/>
  <c r="K13" i="6" a="1"/>
  <c r="K13" i="6" s="1"/>
  <c r="L13" i="6" a="1"/>
  <c r="L13" i="6" s="1"/>
  <c r="M13" i="6" a="1"/>
  <c r="M13" i="6" s="1"/>
  <c r="L4" i="6" a="1"/>
  <c r="L4" i="6" s="1"/>
  <c r="J4" i="6" a="1"/>
  <c r="J4" i="6" s="1"/>
  <c r="O4" i="6" s="1"/>
  <c r="K4" i="6" a="1"/>
  <c r="K4" i="6" s="1"/>
  <c r="N4" i="6" a="1"/>
  <c r="N4" i="6" s="1"/>
  <c r="M4" i="6" a="1"/>
  <c r="M4" i="6" s="1"/>
  <c r="K40" i="6" a="1"/>
  <c r="K40" i="6" s="1"/>
  <c r="M40" i="6" a="1"/>
  <c r="M40" i="6" s="1"/>
  <c r="L40" i="6" a="1"/>
  <c r="L40" i="6" s="1"/>
  <c r="J40" i="6" a="1"/>
  <c r="J40" i="6" s="1"/>
  <c r="O40" i="6" s="1"/>
  <c r="N40" i="6" a="1"/>
  <c r="N40" i="6" s="1"/>
  <c r="N93" i="6" a="1"/>
  <c r="N93" i="6" s="1"/>
  <c r="L93" i="6" a="1"/>
  <c r="L93" i="6" s="1"/>
  <c r="M93" i="6" a="1"/>
  <c r="M93" i="6" s="1"/>
  <c r="K93" i="6" a="1"/>
  <c r="K93" i="6" s="1"/>
  <c r="J93" i="6" a="1"/>
  <c r="J93" i="6" s="1"/>
  <c r="O93" i="6" s="1"/>
  <c r="M10" i="6" a="1"/>
  <c r="M10" i="6" s="1"/>
  <c r="J10" i="6" a="1"/>
  <c r="J10" i="6" s="1"/>
  <c r="O10" i="6" s="1"/>
  <c r="K10" i="6" a="1"/>
  <c r="K10" i="6" s="1"/>
  <c r="N10" i="6" a="1"/>
  <c r="N10" i="6" s="1"/>
  <c r="L10" i="6" a="1"/>
  <c r="L10" i="6" s="1"/>
  <c r="K58" i="6" a="1"/>
  <c r="K58" i="6" s="1"/>
  <c r="M58" i="6" a="1"/>
  <c r="M58" i="6" s="1"/>
  <c r="J58" i="6" a="1"/>
  <c r="J58" i="6" s="1"/>
  <c r="O58" i="6" s="1"/>
  <c r="N58" i="6" a="1"/>
  <c r="N58" i="6" s="1"/>
  <c r="L58" i="6" a="1"/>
  <c r="L58" i="6" s="1"/>
  <c r="J22" i="6" a="1"/>
  <c r="J22" i="6" s="1"/>
  <c r="O22" i="6" s="1"/>
  <c r="K22" i="6" a="1"/>
  <c r="K22" i="6" s="1"/>
  <c r="L22" i="6" a="1"/>
  <c r="L22" i="6" s="1"/>
  <c r="M22" i="6" a="1"/>
  <c r="M22" i="6" s="1"/>
  <c r="N22" i="6" a="1"/>
  <c r="N22" i="6" s="1"/>
  <c r="M70" i="6" a="1"/>
  <c r="M70" i="6" s="1"/>
  <c r="N70" i="6" a="1"/>
  <c r="N70" i="6" s="1"/>
  <c r="K70" i="6" a="1"/>
  <c r="K70" i="6" s="1"/>
  <c r="J70" i="6" a="1"/>
  <c r="J70" i="6" s="1"/>
  <c r="O70" i="6" s="1"/>
  <c r="L70" i="6" a="1"/>
  <c r="L70" i="6" s="1"/>
  <c r="N46" i="6" a="1"/>
  <c r="N46" i="6" s="1"/>
  <c r="L46" i="6" a="1"/>
  <c r="L46" i="6" s="1"/>
  <c r="J46" i="6" a="1"/>
  <c r="J46" i="6" s="1"/>
  <c r="O46" i="6" s="1"/>
  <c r="K46" i="6" a="1"/>
  <c r="K46" i="6" s="1"/>
  <c r="M46" i="6" a="1"/>
  <c r="M46" i="6" s="1"/>
  <c r="J42" i="6" a="1"/>
  <c r="J42" i="6" s="1"/>
  <c r="O42" i="6" s="1"/>
  <c r="N42" i="6" a="1"/>
  <c r="N42" i="6" s="1"/>
  <c r="K42" i="6" a="1"/>
  <c r="K42" i="6" s="1"/>
  <c r="L42" i="6" a="1"/>
  <c r="L42" i="6" s="1"/>
  <c r="M42" i="6" a="1"/>
  <c r="M42" i="6" s="1"/>
  <c r="N15" i="6" a="1"/>
  <c r="N15" i="6" s="1"/>
  <c r="L15" i="6" a="1"/>
  <c r="L15" i="6" s="1"/>
  <c r="M15" i="6" a="1"/>
  <c r="M15" i="6" s="1"/>
  <c r="J15" i="6" a="1"/>
  <c r="J15" i="6" s="1"/>
  <c r="O15" i="6" s="1"/>
  <c r="K15" i="6" a="1"/>
  <c r="K15" i="6" s="1"/>
  <c r="N37" i="6" a="1"/>
  <c r="N37" i="6" s="1"/>
  <c r="K37" i="6" a="1"/>
  <c r="K37" i="6" s="1"/>
  <c r="J37" i="6" a="1"/>
  <c r="J37" i="6" s="1"/>
  <c r="O37" i="6" s="1"/>
  <c r="M37" i="6" a="1"/>
  <c r="M37" i="6" s="1"/>
  <c r="L37" i="6" a="1"/>
  <c r="L37" i="6" s="1"/>
  <c r="L67" i="6" a="1"/>
  <c r="L67" i="6" s="1"/>
  <c r="M67" i="6" a="1"/>
  <c r="M67" i="6" s="1"/>
  <c r="N67" i="6" a="1"/>
  <c r="N67" i="6" s="1"/>
  <c r="K67" i="6" a="1"/>
  <c r="K67" i="6" s="1"/>
  <c r="J67" i="6" a="1"/>
  <c r="J67" i="6" s="1"/>
  <c r="O67" i="6" s="1"/>
  <c r="M3" i="6" a="1"/>
  <c r="M3" i="6" s="1"/>
  <c r="L3" i="6" a="1"/>
  <c r="L3" i="6" s="1"/>
  <c r="J3" i="6" a="1"/>
  <c r="J3" i="6" s="1"/>
  <c r="O3" i="6" s="1"/>
  <c r="N3" i="6" a="1"/>
  <c r="N3" i="6" s="1"/>
  <c r="K3" i="6" a="1"/>
  <c r="K3" i="6" s="1"/>
  <c r="L96" i="6" a="1"/>
  <c r="L96" i="6" s="1"/>
  <c r="M96" i="6" a="1"/>
  <c r="M96" i="6" s="1"/>
  <c r="J96" i="6" a="1"/>
  <c r="J96" i="6" s="1"/>
  <c r="O96" i="6" s="1"/>
  <c r="K96" i="6" a="1"/>
  <c r="K96" i="6" s="1"/>
  <c r="N96" i="6" a="1"/>
  <c r="N96" i="6" s="1"/>
  <c r="K11" i="6" a="1"/>
  <c r="K11" i="6" s="1"/>
  <c r="L11" i="6" a="1"/>
  <c r="L11" i="6" s="1"/>
  <c r="J11" i="6" a="1"/>
  <c r="J11" i="6" s="1"/>
  <c r="O11" i="6" s="1"/>
  <c r="M11" i="6" a="1"/>
  <c r="M11" i="6" s="1"/>
  <c r="N11" i="6" a="1"/>
  <c r="N11" i="6" s="1"/>
  <c r="N88" i="6" a="1"/>
  <c r="N88" i="6" s="1"/>
  <c r="M88" i="6" a="1"/>
  <c r="M88" i="6" s="1"/>
  <c r="L88" i="6" a="1"/>
  <c r="L88" i="6" s="1"/>
  <c r="J88" i="6" a="1"/>
  <c r="J88" i="6" s="1"/>
  <c r="O88" i="6" s="1"/>
  <c r="K88" i="6" a="1"/>
  <c r="K88" i="6" s="1"/>
  <c r="N39" i="6" a="1"/>
  <c r="N39" i="6" s="1"/>
  <c r="K39" i="6" a="1"/>
  <c r="K39" i="6" s="1"/>
  <c r="J39" i="6" a="1"/>
  <c r="J39" i="6" s="1"/>
  <c r="O39" i="6" s="1"/>
  <c r="L39" i="6" a="1"/>
  <c r="L39" i="6" s="1"/>
  <c r="M39" i="6" a="1"/>
  <c r="M39" i="6" s="1"/>
  <c r="N6" i="6" a="1"/>
  <c r="N6" i="6" s="1"/>
  <c r="K6" i="6" a="1"/>
  <c r="K6" i="6" s="1"/>
  <c r="L6" i="6" a="1"/>
  <c r="L6" i="6" s="1"/>
  <c r="J6" i="6" a="1"/>
  <c r="J6" i="6" s="1"/>
  <c r="O6" i="6" s="1"/>
  <c r="M6" i="6" a="1"/>
  <c r="M6" i="6" s="1"/>
  <c r="K30" i="6" a="1"/>
  <c r="K30" i="6" s="1"/>
  <c r="N30" i="6" a="1"/>
  <c r="N30" i="6" s="1"/>
  <c r="M30" i="6" a="1"/>
  <c r="M30" i="6" s="1"/>
  <c r="J30" i="6" a="1"/>
  <c r="J30" i="6" s="1"/>
  <c r="O30" i="6" s="1"/>
  <c r="L30" i="6" a="1"/>
  <c r="L30" i="6" s="1"/>
  <c r="N34" i="6" a="1"/>
  <c r="N34" i="6" s="1"/>
  <c r="M34" i="6" a="1"/>
  <c r="M34" i="6" s="1"/>
  <c r="L34" i="6" a="1"/>
  <c r="L34" i="6" s="1"/>
  <c r="K34" i="6" a="1"/>
  <c r="K34" i="6" s="1"/>
  <c r="J34" i="6" a="1"/>
  <c r="J34" i="6" s="1"/>
  <c r="O34" i="6" s="1"/>
  <c r="N98" i="6" a="1"/>
  <c r="N98" i="6" s="1"/>
  <c r="J98" i="6" a="1"/>
  <c r="J98" i="6" s="1"/>
  <c r="O98" i="6" s="1"/>
  <c r="L98" i="6" a="1"/>
  <c r="L98" i="6" s="1"/>
  <c r="K98" i="6" a="1"/>
  <c r="K98" i="6" s="1"/>
  <c r="M98" i="6" a="1"/>
  <c r="M98" i="6" s="1"/>
  <c r="J90" i="6" a="1"/>
  <c r="J90" i="6" s="1"/>
  <c r="O90" i="6" s="1"/>
  <c r="M90" i="6" a="1"/>
  <c r="M90" i="6" s="1"/>
  <c r="K90" i="6" a="1"/>
  <c r="K90" i="6" s="1"/>
  <c r="L90" i="6" a="1"/>
  <c r="L90" i="6" s="1"/>
  <c r="N90" i="6" a="1"/>
  <c r="N90" i="6" s="1"/>
  <c r="M21" i="6" a="1"/>
  <c r="M21" i="6" s="1"/>
  <c r="J21" i="6" a="1"/>
  <c r="J21" i="6" s="1"/>
  <c r="O21" i="6" s="1"/>
  <c r="N21" i="6" a="1"/>
  <c r="N21" i="6" s="1"/>
  <c r="L21" i="6" a="1"/>
  <c r="L21" i="6" s="1"/>
  <c r="K21" i="6" a="1"/>
  <c r="K21" i="6" s="1"/>
  <c r="L74" i="6" a="1"/>
  <c r="L74" i="6" s="1"/>
  <c r="J74" i="6" a="1"/>
  <c r="J74" i="6" s="1"/>
  <c r="O74" i="6" s="1"/>
  <c r="N74" i="6" a="1"/>
  <c r="N74" i="6" s="1"/>
  <c r="K74" i="6" a="1"/>
  <c r="K74" i="6" s="1"/>
  <c r="M74" i="6" a="1"/>
  <c r="M74" i="6" s="1"/>
  <c r="M75" i="6" a="1"/>
  <c r="M75" i="6" s="1"/>
  <c r="J75" i="6" a="1"/>
  <c r="J75" i="6" s="1"/>
  <c r="O75" i="6" s="1"/>
  <c r="K75" i="6" a="1"/>
  <c r="K75" i="6" s="1"/>
  <c r="L75" i="6" a="1"/>
  <c r="L75" i="6" s="1"/>
  <c r="N75" i="6" a="1"/>
  <c r="N75" i="6" s="1"/>
  <c r="K49" i="6" a="1"/>
  <c r="K49" i="6" s="1"/>
  <c r="M49" i="6" a="1"/>
  <c r="M49" i="6" s="1"/>
  <c r="L49" i="6" a="1"/>
  <c r="L49" i="6" s="1"/>
  <c r="J49" i="6" a="1"/>
  <c r="J49" i="6" s="1"/>
  <c r="O49" i="6" s="1"/>
  <c r="N49" i="6" a="1"/>
  <c r="N49" i="6" s="1"/>
  <c r="M94" i="6" a="1"/>
  <c r="M94" i="6" s="1"/>
  <c r="K94" i="6" a="1"/>
  <c r="K94" i="6" s="1"/>
  <c r="L94" i="6" a="1"/>
  <c r="L94" i="6" s="1"/>
  <c r="N94" i="6" a="1"/>
  <c r="N94" i="6" s="1"/>
  <c r="J94" i="6" a="1"/>
  <c r="J94" i="6" s="1"/>
  <c r="O94" i="6" s="1"/>
  <c r="L85" i="6" a="1"/>
  <c r="L85" i="6" s="1"/>
  <c r="K85" i="6" a="1"/>
  <c r="K85" i="6" s="1"/>
  <c r="J85" i="6" a="1"/>
  <c r="J85" i="6" s="1"/>
  <c r="O85" i="6" s="1"/>
  <c r="N85" i="6" a="1"/>
  <c r="N85" i="6" s="1"/>
  <c r="M85" i="6" a="1"/>
  <c r="M85" i="6" s="1"/>
  <c r="M20" i="6" a="1"/>
  <c r="M20" i="6" s="1"/>
  <c r="N20" i="6" a="1"/>
  <c r="N20" i="6" s="1"/>
  <c r="L20" i="6" a="1"/>
  <c r="L20" i="6" s="1"/>
  <c r="J20" i="6" a="1"/>
  <c r="J20" i="6" s="1"/>
  <c r="O20" i="6" s="1"/>
  <c r="K20" i="6" a="1"/>
  <c r="K20" i="6" s="1"/>
  <c r="M83" i="6" a="1"/>
  <c r="M83" i="6" s="1"/>
  <c r="K83" i="6" a="1"/>
  <c r="K83" i="6" s="1"/>
  <c r="L83" i="6" a="1"/>
  <c r="L83" i="6" s="1"/>
  <c r="N83" i="6" a="1"/>
  <c r="N83" i="6" s="1"/>
  <c r="J83" i="6" a="1"/>
  <c r="J83" i="6" s="1"/>
  <c r="O83" i="6" s="1"/>
  <c r="N2" i="6" a="1"/>
  <c r="N2" i="6" s="1"/>
  <c r="L2" i="6" a="1"/>
  <c r="L2" i="6" s="1"/>
  <c r="K2" i="6" a="1"/>
  <c r="K2" i="6" s="1"/>
  <c r="M2" i="6" a="1"/>
  <c r="M2" i="6" s="1"/>
  <c r="K113" i="1"/>
  <c r="O2" i="6" l="1"/>
  <c r="J130" i="1"/>
  <c r="P51" i="6" l="1"/>
  <c r="T51" i="6" s="1" a="1"/>
  <c r="T51" i="6" s="1"/>
  <c r="P53" i="6"/>
  <c r="P54" i="6"/>
  <c r="P52" i="6"/>
  <c r="P56" i="6"/>
  <c r="P55" i="6"/>
  <c r="P50" i="6"/>
  <c r="P3" i="6"/>
  <c r="P23" i="6"/>
  <c r="P43" i="6"/>
  <c r="P69" i="6"/>
  <c r="P89" i="6"/>
  <c r="P24" i="6"/>
  <c r="P44" i="6"/>
  <c r="P70" i="6"/>
  <c r="P5" i="6"/>
  <c r="P25" i="6"/>
  <c r="P45" i="6"/>
  <c r="P71" i="6"/>
  <c r="P90" i="6"/>
  <c r="P6" i="6"/>
  <c r="P26" i="6"/>
  <c r="P46" i="6"/>
  <c r="P72" i="6"/>
  <c r="P91" i="6"/>
  <c r="P7" i="6"/>
  <c r="P47" i="6"/>
  <c r="P73" i="6"/>
  <c r="P92" i="6"/>
  <c r="P8" i="6"/>
  <c r="P28" i="6"/>
  <c r="P48" i="6"/>
  <c r="P74" i="6"/>
  <c r="P93" i="6"/>
  <c r="P9" i="6"/>
  <c r="P75" i="6"/>
  <c r="P94" i="6"/>
  <c r="P10" i="6"/>
  <c r="P95" i="6"/>
  <c r="P63" i="6"/>
  <c r="P84" i="6"/>
  <c r="P85" i="6"/>
  <c r="P20" i="6"/>
  <c r="P41" i="6"/>
  <c r="P88" i="6"/>
  <c r="P4" i="6"/>
  <c r="P27" i="6"/>
  <c r="P29" i="6"/>
  <c r="P30" i="6"/>
  <c r="P76" i="6"/>
  <c r="P83" i="6"/>
  <c r="P38" i="6"/>
  <c r="P19" i="6"/>
  <c r="P86" i="6"/>
  <c r="P87" i="6"/>
  <c r="P49" i="6"/>
  <c r="P17" i="6"/>
  <c r="P64" i="6"/>
  <c r="P39" i="6"/>
  <c r="P40" i="6"/>
  <c r="P21" i="6"/>
  <c r="P68" i="6"/>
  <c r="P22" i="6"/>
  <c r="P11" i="6"/>
  <c r="P31" i="6"/>
  <c r="P57" i="6"/>
  <c r="P77" i="6"/>
  <c r="P96" i="6"/>
  <c r="P12" i="6"/>
  <c r="P32" i="6"/>
  <c r="P58" i="6"/>
  <c r="P78" i="6"/>
  <c r="P97" i="6"/>
  <c r="P13" i="6"/>
  <c r="P33" i="6"/>
  <c r="P59" i="6"/>
  <c r="P79" i="6"/>
  <c r="P98" i="6"/>
  <c r="P14" i="6"/>
  <c r="P34" i="6"/>
  <c r="P60" i="6"/>
  <c r="P80" i="6"/>
  <c r="P2" i="6"/>
  <c r="S2" i="6" s="1" a="1"/>
  <c r="S2" i="6" s="1"/>
  <c r="P15" i="6"/>
  <c r="P35" i="6"/>
  <c r="P61" i="6"/>
  <c r="P81" i="6"/>
  <c r="P16" i="6"/>
  <c r="P36" i="6"/>
  <c r="P62" i="6"/>
  <c r="P82" i="6"/>
  <c r="P37" i="6"/>
  <c r="P18" i="6"/>
  <c r="P65" i="6"/>
  <c r="P66" i="6"/>
  <c r="P67" i="6"/>
  <c r="P42" i="6"/>
  <c r="K96" i="1"/>
  <c r="K97" i="1"/>
  <c r="K125" i="1"/>
  <c r="K124" i="1"/>
  <c r="K123" i="1"/>
  <c r="K122" i="1"/>
  <c r="K121" i="1"/>
  <c r="K120" i="1"/>
  <c r="K119" i="1"/>
  <c r="K118" i="1"/>
  <c r="K117" i="1"/>
  <c r="K116" i="1"/>
  <c r="K115" i="1"/>
  <c r="K114" i="1"/>
  <c r="Q51" i="6" l="1" a="1"/>
  <c r="Q51" i="6" s="1"/>
  <c r="S51" i="6" a="1"/>
  <c r="S51" i="6" s="1"/>
  <c r="R51" i="6" a="1"/>
  <c r="R51" i="6" s="1"/>
  <c r="R56" i="6" a="1"/>
  <c r="R56" i="6" s="1"/>
  <c r="Q56" i="6" a="1"/>
  <c r="Q56" i="6" s="1"/>
  <c r="T56" i="6" a="1"/>
  <c r="T56" i="6" s="1"/>
  <c r="S56" i="6" a="1"/>
  <c r="S56" i="6" s="1"/>
  <c r="T52" i="6" a="1"/>
  <c r="T52" i="6" s="1"/>
  <c r="S52" i="6" a="1"/>
  <c r="S52" i="6" s="1"/>
  <c r="R52" i="6" a="1"/>
  <c r="R52" i="6" s="1"/>
  <c r="Q52" i="6" a="1"/>
  <c r="Q52" i="6" s="1"/>
  <c r="T53" i="6" a="1"/>
  <c r="T53" i="6" s="1"/>
  <c r="S53" i="6" a="1"/>
  <c r="S53" i="6" s="1"/>
  <c r="R53" i="6" a="1"/>
  <c r="R53" i="6" s="1"/>
  <c r="Q53" i="6" a="1"/>
  <c r="Q53" i="6" s="1"/>
  <c r="T55" i="6" a="1"/>
  <c r="T55" i="6" s="1"/>
  <c r="R55" i="6" a="1"/>
  <c r="R55" i="6" s="1"/>
  <c r="S55" i="6" a="1"/>
  <c r="S55" i="6" s="1"/>
  <c r="Q55" i="6" a="1"/>
  <c r="Q55" i="6" s="1"/>
  <c r="T54" i="6" a="1"/>
  <c r="T54" i="6" s="1"/>
  <c r="S54" i="6" a="1"/>
  <c r="S54" i="6" s="1"/>
  <c r="R54" i="6" a="1"/>
  <c r="R54" i="6" s="1"/>
  <c r="Q54" i="6" a="1"/>
  <c r="Q54" i="6" s="1"/>
  <c r="S50" i="6" a="1"/>
  <c r="S50" i="6" s="1"/>
  <c r="Q50" i="6" a="1"/>
  <c r="Q50" i="6" s="1"/>
  <c r="R50" i="6" a="1"/>
  <c r="R50" i="6" s="1"/>
  <c r="T50" i="6" a="1"/>
  <c r="T50" i="6" s="1"/>
  <c r="Q35" i="6" a="1"/>
  <c r="Q35" i="6" s="1"/>
  <c r="S35" i="6" a="1"/>
  <c r="S35" i="6" s="1"/>
  <c r="R35" i="6" a="1"/>
  <c r="R35" i="6" s="1"/>
  <c r="T35" i="6" a="1"/>
  <c r="T35" i="6" s="1"/>
  <c r="Q98" i="6" a="1"/>
  <c r="Q98" i="6" s="1"/>
  <c r="R98" i="6" a="1"/>
  <c r="R98" i="6" s="1"/>
  <c r="S98" i="6" a="1"/>
  <c r="S98" i="6" s="1"/>
  <c r="T98" i="6" a="1"/>
  <c r="T98" i="6" s="1"/>
  <c r="Q7" i="6" a="1"/>
  <c r="Q7" i="6" s="1"/>
  <c r="R7" i="6" a="1"/>
  <c r="R7" i="6" s="1"/>
  <c r="S7" i="6" a="1"/>
  <c r="S7" i="6" s="1"/>
  <c r="T7" i="6" a="1"/>
  <c r="T7" i="6" s="1"/>
  <c r="Q12" i="6" a="1"/>
  <c r="Q12" i="6" s="1"/>
  <c r="R12" i="6" a="1"/>
  <c r="R12" i="6" s="1"/>
  <c r="B41" i="1" s="1"/>
  <c r="S12" i="6" a="1"/>
  <c r="S12" i="6" s="1"/>
  <c r="T12" i="6" a="1"/>
  <c r="T12" i="6" s="1"/>
  <c r="R4" i="6" a="1"/>
  <c r="R4" i="6" s="1"/>
  <c r="B33" i="1" s="1"/>
  <c r="T4" i="6" a="1"/>
  <c r="T4" i="6" s="1"/>
  <c r="Q4" i="6" a="1"/>
  <c r="Q4" i="6" s="1"/>
  <c r="S4" i="6" a="1"/>
  <c r="S4" i="6" s="1"/>
  <c r="Q97" i="6" a="1"/>
  <c r="Q97" i="6" s="1"/>
  <c r="R97" i="6" a="1"/>
  <c r="R97" i="6" s="1"/>
  <c r="S97" i="6" a="1"/>
  <c r="S97" i="6" s="1"/>
  <c r="T97" i="6" a="1"/>
  <c r="T97" i="6" s="1"/>
  <c r="Q64" i="6" a="1"/>
  <c r="Q64" i="6" s="1"/>
  <c r="S64" i="6" a="1"/>
  <c r="S64" i="6" s="1"/>
  <c r="T64" i="6" a="1"/>
  <c r="T64" i="6" s="1"/>
  <c r="R64" i="6" a="1"/>
  <c r="R64" i="6" s="1"/>
  <c r="S39" i="6" a="1"/>
  <c r="S39" i="6" s="1"/>
  <c r="T39" i="6" a="1"/>
  <c r="T39" i="6" s="1"/>
  <c r="R39" i="6" a="1"/>
  <c r="R39" i="6" s="1"/>
  <c r="Q39" i="6" a="1"/>
  <c r="Q39" i="6" s="1"/>
  <c r="S19" i="6" a="1"/>
  <c r="S19" i="6" s="1"/>
  <c r="T19" i="6" a="1"/>
  <c r="T19" i="6" s="1"/>
  <c r="Q19" i="6" a="1"/>
  <c r="Q19" i="6" s="1"/>
  <c r="R19" i="6" a="1"/>
  <c r="R19" i="6" s="1"/>
  <c r="S67" i="6" a="1"/>
  <c r="S67" i="6" s="1"/>
  <c r="T67" i="6" a="1"/>
  <c r="T67" i="6" s="1"/>
  <c r="Q67" i="6" a="1"/>
  <c r="Q67" i="6" s="1"/>
  <c r="R67" i="6" a="1"/>
  <c r="R67" i="6" s="1"/>
  <c r="R24" i="6" a="1"/>
  <c r="R24" i="6" s="1"/>
  <c r="B53" i="1" s="1"/>
  <c r="Q24" i="6" a="1"/>
  <c r="Q24" i="6" s="1"/>
  <c r="S24" i="6" a="1"/>
  <c r="S24" i="6" s="1"/>
  <c r="T24" i="6" a="1"/>
  <c r="T24" i="6" s="1"/>
  <c r="Q73" i="6" a="1"/>
  <c r="Q73" i="6" s="1"/>
  <c r="S73" i="6" a="1"/>
  <c r="S73" i="6" s="1"/>
  <c r="T73" i="6" a="1"/>
  <c r="T73" i="6" s="1"/>
  <c r="R73" i="6" a="1"/>
  <c r="R73" i="6" s="1"/>
  <c r="Q96" i="6" a="1"/>
  <c r="Q96" i="6" s="1"/>
  <c r="R96" i="6" a="1"/>
  <c r="R96" i="6" s="1"/>
  <c r="S96" i="6" a="1"/>
  <c r="S96" i="6" s="1"/>
  <c r="T96" i="6" a="1"/>
  <c r="T96" i="6" s="1"/>
  <c r="Q83" i="6" a="1"/>
  <c r="Q83" i="6" s="1"/>
  <c r="S83" i="6" a="1"/>
  <c r="S83" i="6" s="1"/>
  <c r="R83" i="6" a="1"/>
  <c r="R83" i="6" s="1"/>
  <c r="T83" i="6" a="1"/>
  <c r="T83" i="6" s="1"/>
  <c r="R33" i="6" a="1"/>
  <c r="R33" i="6" s="1"/>
  <c r="Q33" i="6" a="1"/>
  <c r="Q33" i="6" s="1"/>
  <c r="S33" i="6" a="1"/>
  <c r="S33" i="6" s="1"/>
  <c r="T33" i="6" a="1"/>
  <c r="T33" i="6" s="1"/>
  <c r="Q38" i="6" a="1"/>
  <c r="Q38" i="6" s="1"/>
  <c r="S38" i="6" a="1"/>
  <c r="S38" i="6" s="1"/>
  <c r="T38" i="6" a="1"/>
  <c r="T38" i="6" s="1"/>
  <c r="R38" i="6" a="1"/>
  <c r="R38" i="6" s="1"/>
  <c r="S78" i="6" a="1"/>
  <c r="S78" i="6" s="1"/>
  <c r="Q78" i="6" a="1"/>
  <c r="Q78" i="6" s="1"/>
  <c r="R78" i="6" a="1"/>
  <c r="R78" i="6" s="1"/>
  <c r="T78" i="6" a="1"/>
  <c r="T78" i="6" s="1"/>
  <c r="Q80" i="6" a="1"/>
  <c r="Q80" i="6" s="1"/>
  <c r="R80" i="6" a="1"/>
  <c r="R80" i="6" s="1"/>
  <c r="T80" i="6" a="1"/>
  <c r="T80" i="6" s="1"/>
  <c r="S80" i="6" a="1"/>
  <c r="S80" i="6" s="1"/>
  <c r="Q20" i="6" a="1"/>
  <c r="Q20" i="6" s="1"/>
  <c r="R20" i="6" a="1"/>
  <c r="R20" i="6" s="1"/>
  <c r="T20" i="6" a="1"/>
  <c r="T20" i="6" s="1"/>
  <c r="S20" i="6" a="1"/>
  <c r="S20" i="6" s="1"/>
  <c r="R70" i="6" a="1"/>
  <c r="R70" i="6" s="1"/>
  <c r="T70" i="6" a="1"/>
  <c r="T70" i="6" s="1"/>
  <c r="Q70" i="6" a="1"/>
  <c r="Q70" i="6" s="1"/>
  <c r="S70" i="6" a="1"/>
  <c r="S70" i="6" s="1"/>
  <c r="S57" i="6" a="1"/>
  <c r="S57" i="6" s="1"/>
  <c r="T57" i="6" a="1"/>
  <c r="T57" i="6" s="1"/>
  <c r="Q57" i="6" a="1"/>
  <c r="Q57" i="6" s="1"/>
  <c r="R57" i="6" a="1"/>
  <c r="R57" i="6" s="1"/>
  <c r="R41" i="6" a="1"/>
  <c r="R41" i="6" s="1"/>
  <c r="Q41" i="6" a="1"/>
  <c r="Q41" i="6" s="1"/>
  <c r="S41" i="6" a="1"/>
  <c r="S41" i="6" s="1"/>
  <c r="T41" i="6" a="1"/>
  <c r="T41" i="6" s="1"/>
  <c r="R59" i="6" a="1"/>
  <c r="R59" i="6" s="1"/>
  <c r="S59" i="6" a="1"/>
  <c r="S59" i="6" s="1"/>
  <c r="T59" i="6" a="1"/>
  <c r="T59" i="6" s="1"/>
  <c r="Q59" i="6" a="1"/>
  <c r="Q59" i="6" s="1"/>
  <c r="Q47" i="6" a="1"/>
  <c r="Q47" i="6" s="1"/>
  <c r="R47" i="6" a="1"/>
  <c r="R47" i="6" s="1"/>
  <c r="S47" i="6" a="1"/>
  <c r="S47" i="6" s="1"/>
  <c r="T47" i="6" a="1"/>
  <c r="T47" i="6" s="1"/>
  <c r="Q18" i="6" a="1"/>
  <c r="Q18" i="6" s="1"/>
  <c r="S18" i="6" a="1"/>
  <c r="S18" i="6" s="1"/>
  <c r="T18" i="6" a="1"/>
  <c r="T18" i="6" s="1"/>
  <c r="R18" i="6" a="1"/>
  <c r="R18" i="6" s="1"/>
  <c r="S10" i="6" a="1"/>
  <c r="S10" i="6" s="1"/>
  <c r="Q10" i="6" a="1"/>
  <c r="Q10" i="6" s="1"/>
  <c r="R10" i="6" a="1"/>
  <c r="R10" i="6" s="1"/>
  <c r="B39" i="1" s="1"/>
  <c r="T10" i="6" a="1"/>
  <c r="T10" i="6" s="1"/>
  <c r="T82" i="6" a="1"/>
  <c r="T82" i="6" s="1"/>
  <c r="Q82" i="6" a="1"/>
  <c r="Q82" i="6" s="1"/>
  <c r="R82" i="6" a="1"/>
  <c r="R82" i="6" s="1"/>
  <c r="S82" i="6" a="1"/>
  <c r="S82" i="6" s="1"/>
  <c r="T45" i="6" a="1"/>
  <c r="T45" i="6" s="1"/>
  <c r="R45" i="6" a="1"/>
  <c r="R45" i="6" s="1"/>
  <c r="S45" i="6" a="1"/>
  <c r="S45" i="6" s="1"/>
  <c r="Q45" i="6" a="1"/>
  <c r="Q45" i="6" s="1"/>
  <c r="S15" i="6" a="1"/>
  <c r="S15" i="6" s="1"/>
  <c r="R15" i="6" a="1"/>
  <c r="R15" i="6" s="1"/>
  <c r="B44" i="1" s="1"/>
  <c r="T15" i="6" a="1"/>
  <c r="T15" i="6" s="1"/>
  <c r="Q15" i="6" a="1"/>
  <c r="Q15" i="6" s="1"/>
  <c r="R29" i="6" a="1"/>
  <c r="R29" i="6" s="1"/>
  <c r="B54" i="1" s="1"/>
  <c r="S29" i="6" a="1"/>
  <c r="S29" i="6" s="1"/>
  <c r="T29" i="6" a="1"/>
  <c r="T29" i="6" s="1"/>
  <c r="Q29" i="6" a="1"/>
  <c r="Q29" i="6" s="1"/>
  <c r="Q84" i="6" a="1"/>
  <c r="Q84" i="6" s="1"/>
  <c r="R84" i="6" a="1"/>
  <c r="R84" i="6" s="1"/>
  <c r="S84" i="6" a="1"/>
  <c r="S84" i="6" s="1"/>
  <c r="T84" i="6" a="1"/>
  <c r="T84" i="6" s="1"/>
  <c r="S65" i="6" a="1"/>
  <c r="S65" i="6" s="1"/>
  <c r="T65" i="6" a="1"/>
  <c r="T65" i="6" s="1"/>
  <c r="R65" i="6" a="1"/>
  <c r="R65" i="6" s="1"/>
  <c r="Q65" i="6" a="1"/>
  <c r="Q65" i="6" s="1"/>
  <c r="T62" i="6" a="1"/>
  <c r="T62" i="6" s="1"/>
  <c r="Q62" i="6" a="1"/>
  <c r="Q62" i="6" s="1"/>
  <c r="R62" i="6" a="1"/>
  <c r="R62" i="6" s="1"/>
  <c r="S62" i="6" a="1"/>
  <c r="S62" i="6" s="1"/>
  <c r="S40" i="6" a="1"/>
  <c r="S40" i="6" s="1"/>
  <c r="T40" i="6" a="1"/>
  <c r="T40" i="6" s="1"/>
  <c r="R40" i="6" a="1"/>
  <c r="R40" i="6" s="1"/>
  <c r="Q40" i="6" a="1"/>
  <c r="Q40" i="6" s="1"/>
  <c r="Q23" i="6" a="1"/>
  <c r="Q23" i="6" s="1"/>
  <c r="T23" i="6" a="1"/>
  <c r="T23" i="6" s="1"/>
  <c r="R23" i="6" a="1"/>
  <c r="R23" i="6" s="1"/>
  <c r="B52" i="1" s="1"/>
  <c r="S23" i="6" a="1"/>
  <c r="S23" i="6" s="1"/>
  <c r="T87" i="6" a="1"/>
  <c r="T87" i="6" s="1"/>
  <c r="R87" i="6" a="1"/>
  <c r="R87" i="6" s="1"/>
  <c r="Q87" i="6" a="1"/>
  <c r="Q87" i="6" s="1"/>
  <c r="S87" i="6" a="1"/>
  <c r="S87" i="6" s="1"/>
  <c r="R58" i="6" a="1"/>
  <c r="R58" i="6" s="1"/>
  <c r="S58" i="6" a="1"/>
  <c r="S58" i="6" s="1"/>
  <c r="Q58" i="6" a="1"/>
  <c r="Q58" i="6" s="1"/>
  <c r="T58" i="6" a="1"/>
  <c r="T58" i="6" s="1"/>
  <c r="R17" i="6" a="1"/>
  <c r="R17" i="6" s="1"/>
  <c r="B46" i="1" s="1"/>
  <c r="T17" i="6" a="1"/>
  <c r="T17" i="6" s="1"/>
  <c r="S17" i="6" a="1"/>
  <c r="S17" i="6" s="1"/>
  <c r="Q17" i="6" a="1"/>
  <c r="Q17" i="6" s="1"/>
  <c r="R63" i="6" a="1"/>
  <c r="R63" i="6" s="1"/>
  <c r="S63" i="6" a="1"/>
  <c r="S63" i="6" s="1"/>
  <c r="T63" i="6" a="1"/>
  <c r="T63" i="6" s="1"/>
  <c r="Q63" i="6" a="1"/>
  <c r="Q63" i="6" s="1"/>
  <c r="R79" i="6" a="1"/>
  <c r="R79" i="6" s="1"/>
  <c r="S79" i="6" a="1"/>
  <c r="S79" i="6" s="1"/>
  <c r="T79" i="6" a="1"/>
  <c r="T79" i="6" s="1"/>
  <c r="Q79" i="6" a="1"/>
  <c r="Q79" i="6" s="1"/>
  <c r="T9" i="6" a="1"/>
  <c r="T9" i="6" s="1"/>
  <c r="S9" i="6" a="1"/>
  <c r="S9" i="6" s="1"/>
  <c r="Q9" i="6" a="1"/>
  <c r="Q9" i="6" s="1"/>
  <c r="R9" i="6" a="1"/>
  <c r="R9" i="6" s="1"/>
  <c r="B38" i="1" s="1"/>
  <c r="Q43" i="6" a="1"/>
  <c r="Q43" i="6" s="1"/>
  <c r="R43" i="6" a="1"/>
  <c r="R43" i="6" s="1"/>
  <c r="S43" i="6" a="1"/>
  <c r="S43" i="6" s="1"/>
  <c r="T43" i="6" a="1"/>
  <c r="T43" i="6" s="1"/>
  <c r="T91" i="6" a="1"/>
  <c r="T91" i="6" s="1"/>
  <c r="S91" i="6" a="1"/>
  <c r="S91" i="6" s="1"/>
  <c r="Q91" i="6" a="1"/>
  <c r="Q91" i="6" s="1"/>
  <c r="R91" i="6" a="1"/>
  <c r="R91" i="6" s="1"/>
  <c r="Q27" i="6" a="1"/>
  <c r="Q27" i="6" s="1"/>
  <c r="T27" i="6" a="1"/>
  <c r="T27" i="6" s="1"/>
  <c r="R27" i="6" a="1"/>
  <c r="R27" i="6" s="1"/>
  <c r="S27" i="6" a="1"/>
  <c r="S27" i="6" s="1"/>
  <c r="Q93" i="6" a="1"/>
  <c r="Q93" i="6" s="1"/>
  <c r="R93" i="6" a="1"/>
  <c r="R93" i="6" s="1"/>
  <c r="S93" i="6" a="1"/>
  <c r="S93" i="6" s="1"/>
  <c r="T93" i="6" a="1"/>
  <c r="T93" i="6" s="1"/>
  <c r="R11" i="6" a="1"/>
  <c r="R11" i="6" s="1"/>
  <c r="B40" i="1" s="1"/>
  <c r="Q11" i="6" a="1"/>
  <c r="Q11" i="6" s="1"/>
  <c r="T11" i="6" a="1"/>
  <c r="T11" i="6" s="1"/>
  <c r="S11" i="6" a="1"/>
  <c r="S11" i="6" s="1"/>
  <c r="Q75" i="6" a="1"/>
  <c r="Q75" i="6" s="1"/>
  <c r="R75" i="6" a="1"/>
  <c r="R75" i="6" s="1"/>
  <c r="S75" i="6" a="1"/>
  <c r="S75" i="6" s="1"/>
  <c r="T75" i="6" a="1"/>
  <c r="T75" i="6" s="1"/>
  <c r="T66" i="6" a="1"/>
  <c r="T66" i="6" s="1"/>
  <c r="S66" i="6" a="1"/>
  <c r="S66" i="6" s="1"/>
  <c r="Q66" i="6" a="1"/>
  <c r="Q66" i="6" s="1"/>
  <c r="R66" i="6" a="1"/>
  <c r="R66" i="6" s="1"/>
  <c r="S76" i="6" a="1"/>
  <c r="S76" i="6" s="1"/>
  <c r="Q76" i="6" a="1"/>
  <c r="Q76" i="6" s="1"/>
  <c r="T76" i="6" a="1"/>
  <c r="T76" i="6" s="1"/>
  <c r="R76" i="6" a="1"/>
  <c r="R76" i="6" s="1"/>
  <c r="S88" i="6" a="1"/>
  <c r="S88" i="6" s="1"/>
  <c r="T88" i="6" a="1"/>
  <c r="T88" i="6" s="1"/>
  <c r="Q88" i="6" a="1"/>
  <c r="Q88" i="6" s="1"/>
  <c r="R88" i="6" a="1"/>
  <c r="R88" i="6" s="1"/>
  <c r="Q34" i="6" a="1"/>
  <c r="Q34" i="6" s="1"/>
  <c r="R34" i="6" a="1"/>
  <c r="R34" i="6" s="1"/>
  <c r="S34" i="6" a="1"/>
  <c r="S34" i="6" s="1"/>
  <c r="T34" i="6" a="1"/>
  <c r="T34" i="6" s="1"/>
  <c r="Q68" i="6" a="1"/>
  <c r="Q68" i="6" s="1"/>
  <c r="R68" i="6" a="1"/>
  <c r="R68" i="6" s="1"/>
  <c r="S68" i="6" a="1"/>
  <c r="S68" i="6" s="1"/>
  <c r="T68" i="6" a="1"/>
  <c r="T68" i="6" s="1"/>
  <c r="S30" i="6" a="1"/>
  <c r="S30" i="6" s="1"/>
  <c r="R30" i="6" a="1"/>
  <c r="R30" i="6" s="1"/>
  <c r="Q30" i="6" a="1"/>
  <c r="Q30" i="6" s="1"/>
  <c r="T30" i="6" a="1"/>
  <c r="T30" i="6" s="1"/>
  <c r="T71" i="6" a="1"/>
  <c r="T71" i="6" s="1"/>
  <c r="Q71" i="6" a="1"/>
  <c r="Q71" i="6" s="1"/>
  <c r="R71" i="6" a="1"/>
  <c r="R71" i="6" s="1"/>
  <c r="S71" i="6" a="1"/>
  <c r="S71" i="6" s="1"/>
  <c r="S74" i="6" a="1"/>
  <c r="S74" i="6" s="1"/>
  <c r="T74" i="6" a="1"/>
  <c r="T74" i="6" s="1"/>
  <c r="Q74" i="6" a="1"/>
  <c r="Q74" i="6" s="1"/>
  <c r="R74" i="6" a="1"/>
  <c r="R74" i="6" s="1"/>
  <c r="R42" i="6" a="1"/>
  <c r="R42" i="6" s="1"/>
  <c r="Q42" i="6" a="1"/>
  <c r="Q42" i="6" s="1"/>
  <c r="S42" i="6" a="1"/>
  <c r="S42" i="6" s="1"/>
  <c r="T42" i="6" a="1"/>
  <c r="T42" i="6" s="1"/>
  <c r="R92" i="6" a="1"/>
  <c r="R92" i="6" s="1"/>
  <c r="S92" i="6" a="1"/>
  <c r="S92" i="6" s="1"/>
  <c r="T92" i="6" a="1"/>
  <c r="T92" i="6" s="1"/>
  <c r="Q92" i="6" a="1"/>
  <c r="Q92" i="6" s="1"/>
  <c r="R81" i="6" a="1"/>
  <c r="R81" i="6" s="1"/>
  <c r="S81" i="6" a="1"/>
  <c r="S81" i="6" s="1"/>
  <c r="Q81" i="6" a="1"/>
  <c r="Q81" i="6" s="1"/>
  <c r="T81" i="6" a="1"/>
  <c r="T81" i="6" s="1"/>
  <c r="T25" i="6" a="1"/>
  <c r="T25" i="6" s="1"/>
  <c r="R25" i="6" a="1"/>
  <c r="R25" i="6" s="1"/>
  <c r="Q25" i="6" a="1"/>
  <c r="Q25" i="6" s="1"/>
  <c r="S25" i="6" a="1"/>
  <c r="S25" i="6" s="1"/>
  <c r="T48" i="6" a="1"/>
  <c r="T48" i="6" s="1"/>
  <c r="S48" i="6" a="1"/>
  <c r="S48" i="6" s="1"/>
  <c r="Q48" i="6" a="1"/>
  <c r="Q48" i="6" s="1"/>
  <c r="R48" i="6" a="1"/>
  <c r="R48" i="6" s="1"/>
  <c r="R46" i="6" a="1"/>
  <c r="R46" i="6" s="1"/>
  <c r="Q46" i="6" a="1"/>
  <c r="Q46" i="6" s="1"/>
  <c r="T46" i="6" a="1"/>
  <c r="T46" i="6" s="1"/>
  <c r="S46" i="6" a="1"/>
  <c r="S46" i="6" s="1"/>
  <c r="S85" i="6" a="1"/>
  <c r="S85" i="6" s="1"/>
  <c r="Q85" i="6" a="1"/>
  <c r="Q85" i="6" s="1"/>
  <c r="T85" i="6" a="1"/>
  <c r="T85" i="6" s="1"/>
  <c r="R85" i="6" a="1"/>
  <c r="R85" i="6" s="1"/>
  <c r="T77" i="6" a="1"/>
  <c r="T77" i="6" s="1"/>
  <c r="R77" i="6" a="1"/>
  <c r="R77" i="6" s="1"/>
  <c r="Q77" i="6" a="1"/>
  <c r="Q77" i="6" s="1"/>
  <c r="S77" i="6" a="1"/>
  <c r="S77" i="6" s="1"/>
  <c r="R37" i="6" a="1"/>
  <c r="R37" i="6" s="1"/>
  <c r="T37" i="6" a="1"/>
  <c r="T37" i="6" s="1"/>
  <c r="S37" i="6" a="1"/>
  <c r="S37" i="6" s="1"/>
  <c r="Q37" i="6" a="1"/>
  <c r="Q37" i="6" s="1"/>
  <c r="R94" i="6" a="1"/>
  <c r="R94" i="6" s="1"/>
  <c r="S94" i="6" a="1"/>
  <c r="S94" i="6" s="1"/>
  <c r="T94" i="6" a="1"/>
  <c r="T94" i="6" s="1"/>
  <c r="Q94" i="6" a="1"/>
  <c r="Q94" i="6" s="1"/>
  <c r="T36" i="6" a="1"/>
  <c r="T36" i="6" s="1"/>
  <c r="R36" i="6" a="1"/>
  <c r="R36" i="6" s="1"/>
  <c r="S36" i="6" a="1"/>
  <c r="S36" i="6" s="1"/>
  <c r="Q36" i="6" a="1"/>
  <c r="Q36" i="6" s="1"/>
  <c r="R95" i="6" a="1"/>
  <c r="R95" i="6" s="1"/>
  <c r="S95" i="6" a="1"/>
  <c r="S95" i="6" s="1"/>
  <c r="T95" i="6" a="1"/>
  <c r="T95" i="6" s="1"/>
  <c r="Q95" i="6" a="1"/>
  <c r="Q95" i="6" s="1"/>
  <c r="T86" i="6" a="1"/>
  <c r="T86" i="6" s="1"/>
  <c r="Q86" i="6" a="1"/>
  <c r="Q86" i="6" s="1"/>
  <c r="S86" i="6" a="1"/>
  <c r="S86" i="6" s="1"/>
  <c r="R86" i="6" a="1"/>
  <c r="R86" i="6" s="1"/>
  <c r="R44" i="6" a="1"/>
  <c r="R44" i="6" s="1"/>
  <c r="T44" i="6" a="1"/>
  <c r="T44" i="6" s="1"/>
  <c r="S44" i="6" a="1"/>
  <c r="S44" i="6" s="1"/>
  <c r="Q44" i="6" a="1"/>
  <c r="Q44" i="6" s="1"/>
  <c r="R13" i="6" a="1"/>
  <c r="R13" i="6" s="1"/>
  <c r="B42" i="1" s="1"/>
  <c r="S13" i="6" a="1"/>
  <c r="S13" i="6" s="1"/>
  <c r="Q13" i="6" a="1"/>
  <c r="Q13" i="6" s="1"/>
  <c r="T13" i="6" a="1"/>
  <c r="T13" i="6" s="1"/>
  <c r="T26" i="6" a="1"/>
  <c r="T26" i="6" s="1"/>
  <c r="R26" i="6" a="1"/>
  <c r="R26" i="6" s="1"/>
  <c r="S26" i="6" a="1"/>
  <c r="S26" i="6" s="1"/>
  <c r="Q26" i="6" a="1"/>
  <c r="Q26" i="6" s="1"/>
  <c r="S6" i="6" a="1"/>
  <c r="S6" i="6" s="1"/>
  <c r="T6" i="6" a="1"/>
  <c r="T6" i="6" s="1"/>
  <c r="Q6" i="6" a="1"/>
  <c r="Q6" i="6" s="1"/>
  <c r="R6" i="6" a="1"/>
  <c r="R6" i="6" s="1"/>
  <c r="B35" i="1" s="1"/>
  <c r="T16" i="6" a="1"/>
  <c r="T16" i="6" s="1"/>
  <c r="S16" i="6" a="1"/>
  <c r="S16" i="6" s="1"/>
  <c r="R16" i="6" a="1"/>
  <c r="R16" i="6" s="1"/>
  <c r="B45" i="1" s="1"/>
  <c r="Q16" i="6" a="1"/>
  <c r="Q16" i="6" s="1"/>
  <c r="R8" i="6" a="1"/>
  <c r="R8" i="6" s="1"/>
  <c r="B37" i="1" s="1"/>
  <c r="S8" i="6" a="1"/>
  <c r="S8" i="6" s="1"/>
  <c r="T8" i="6" a="1"/>
  <c r="T8" i="6" s="1"/>
  <c r="Q8" i="6" a="1"/>
  <c r="Q8" i="6" s="1"/>
  <c r="S49" i="6" a="1"/>
  <c r="S49" i="6" s="1"/>
  <c r="T49" i="6" a="1"/>
  <c r="T49" i="6" s="1"/>
  <c r="Q49" i="6" a="1"/>
  <c r="Q49" i="6" s="1"/>
  <c r="R49" i="6" a="1"/>
  <c r="R49" i="6" s="1"/>
  <c r="S28" i="6" a="1"/>
  <c r="S28" i="6" s="1"/>
  <c r="T28" i="6" a="1"/>
  <c r="T28" i="6" s="1"/>
  <c r="Q28" i="6" a="1"/>
  <c r="Q28" i="6" s="1"/>
  <c r="R28" i="6" a="1"/>
  <c r="R28" i="6" s="1"/>
  <c r="T90" i="6" a="1"/>
  <c r="T90" i="6" s="1"/>
  <c r="S90" i="6" a="1"/>
  <c r="S90" i="6" s="1"/>
  <c r="Q90" i="6" a="1"/>
  <c r="Q90" i="6" s="1"/>
  <c r="R90" i="6" a="1"/>
  <c r="R90" i="6" s="1"/>
  <c r="Q60" i="6" a="1"/>
  <c r="Q60" i="6" s="1"/>
  <c r="R60" i="6" a="1"/>
  <c r="R60" i="6" s="1"/>
  <c r="T60" i="6" a="1"/>
  <c r="T60" i="6" s="1"/>
  <c r="S60" i="6" a="1"/>
  <c r="S60" i="6" s="1"/>
  <c r="S72" i="6" a="1"/>
  <c r="S72" i="6" s="1"/>
  <c r="Q72" i="6" a="1"/>
  <c r="Q72" i="6" s="1"/>
  <c r="R72" i="6" a="1"/>
  <c r="R72" i="6" s="1"/>
  <c r="T72" i="6" a="1"/>
  <c r="T72" i="6" s="1"/>
  <c r="T22" i="6" a="1"/>
  <c r="T22" i="6" s="1"/>
  <c r="S22" i="6" a="1"/>
  <c r="S22" i="6" s="1"/>
  <c r="R22" i="6" a="1"/>
  <c r="R22" i="6" s="1"/>
  <c r="Q22" i="6" a="1"/>
  <c r="Q22" i="6" s="1"/>
  <c r="Q14" i="6" a="1"/>
  <c r="Q14" i="6" s="1"/>
  <c r="R14" i="6" a="1"/>
  <c r="R14" i="6" s="1"/>
  <c r="S14" i="6" a="1"/>
  <c r="S14" i="6" s="1"/>
  <c r="T14" i="6" a="1"/>
  <c r="T14" i="6" s="1"/>
  <c r="Q89" i="6" a="1"/>
  <c r="Q89" i="6" s="1"/>
  <c r="T89" i="6" a="1"/>
  <c r="T89" i="6" s="1"/>
  <c r="R89" i="6" a="1"/>
  <c r="R89" i="6" s="1"/>
  <c r="S89" i="6" a="1"/>
  <c r="S89" i="6" s="1"/>
  <c r="Q32" i="6" a="1"/>
  <c r="Q32" i="6" s="1"/>
  <c r="R32" i="6" a="1"/>
  <c r="R32" i="6" s="1"/>
  <c r="T32" i="6" a="1"/>
  <c r="T32" i="6" s="1"/>
  <c r="S32" i="6" a="1"/>
  <c r="S32" i="6" s="1"/>
  <c r="Q69" i="6" a="1"/>
  <c r="Q69" i="6" s="1"/>
  <c r="R69" i="6" a="1"/>
  <c r="R69" i="6" s="1"/>
  <c r="S69" i="6" a="1"/>
  <c r="S69" i="6" s="1"/>
  <c r="T69" i="6" a="1"/>
  <c r="T69" i="6" s="1"/>
  <c r="S21" i="6" a="1"/>
  <c r="S21" i="6" s="1"/>
  <c r="R21" i="6" a="1"/>
  <c r="R21" i="6" s="1"/>
  <c r="B50" i="1" s="1"/>
  <c r="T21" i="6" a="1"/>
  <c r="T21" i="6" s="1"/>
  <c r="Q21" i="6" a="1"/>
  <c r="Q21" i="6" s="1"/>
  <c r="Q3" i="6" a="1"/>
  <c r="Q3" i="6" s="1"/>
  <c r="S3" i="6" a="1"/>
  <c r="S3" i="6" s="1"/>
  <c r="R3" i="6" a="1"/>
  <c r="R3" i="6" s="1"/>
  <c r="B32" i="1" s="1"/>
  <c r="T3" i="6" a="1"/>
  <c r="T3" i="6" s="1"/>
  <c r="R31" i="6" a="1"/>
  <c r="R31" i="6" s="1"/>
  <c r="S31" i="6" a="1"/>
  <c r="S31" i="6" s="1"/>
  <c r="Q31" i="6" a="1"/>
  <c r="Q31" i="6" s="1"/>
  <c r="T31" i="6" a="1"/>
  <c r="T31" i="6" s="1"/>
  <c r="Q61" i="6" a="1"/>
  <c r="Q61" i="6" s="1"/>
  <c r="R61" i="6" a="1"/>
  <c r="R61" i="6" s="1"/>
  <c r="S61" i="6" a="1"/>
  <c r="S61" i="6" s="1"/>
  <c r="T61" i="6" a="1"/>
  <c r="T61" i="6" s="1"/>
  <c r="T5" i="6" a="1"/>
  <c r="T5" i="6" s="1"/>
  <c r="S5" i="6" a="1"/>
  <c r="S5" i="6" s="1"/>
  <c r="R5" i="6" a="1"/>
  <c r="R5" i="6" s="1"/>
  <c r="B34" i="1" s="1"/>
  <c r="Q5" i="6" a="1"/>
  <c r="Q5" i="6" s="1"/>
  <c r="T2" i="6" a="1"/>
  <c r="T2" i="6" s="1"/>
  <c r="Q2" i="6" a="1"/>
  <c r="Q2" i="6" s="1"/>
  <c r="R2" i="6" a="1"/>
  <c r="R2" i="6" s="1"/>
  <c r="B31" i="1" s="1"/>
  <c r="K112" i="1"/>
  <c r="K111" i="1"/>
  <c r="K98" i="1"/>
  <c r="B47" i="1" l="1"/>
  <c r="B43" i="1"/>
  <c r="B48" i="1"/>
  <c r="B49" i="1"/>
  <c r="B51" i="1"/>
  <c r="B36"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De Peyper, Timmy</author>
  </authors>
  <commentList>
    <comment ref="B222" authorId="0" shapeId="0" xr:uid="{D06B71C0-97E4-446F-89D6-B318B1591F52}">
      <text>
        <r>
          <rPr>
            <b/>
            <sz val="9"/>
            <color indexed="81"/>
            <rFont val="Tahoma"/>
            <family val="2"/>
          </rPr>
          <t>2018/848, Bijlage III, 2.1.2.b i)</t>
        </r>
      </text>
    </comment>
    <comment ref="B223" authorId="0" shapeId="0" xr:uid="{0FC15AC7-9040-40E0-86BF-011C3AFBD7AC}">
      <text>
        <r>
          <rPr>
            <b/>
            <sz val="9"/>
            <color indexed="81"/>
            <rFont val="Tahoma"/>
            <family val="2"/>
          </rPr>
          <t>2018/848, Bijlage III, 2.1.2.b ii)</t>
        </r>
      </text>
    </comment>
    <comment ref="B224" authorId="0" shapeId="0" xr:uid="{80DC7A33-B490-425B-B5DD-751E18A0EAD5}">
      <text>
        <r>
          <rPr>
            <b/>
            <sz val="9"/>
            <color indexed="81"/>
            <rFont val="Tahoma"/>
            <family val="2"/>
          </rPr>
          <t>2018/848, Bijlage III, 2.1.2.b iii)</t>
        </r>
      </text>
    </comment>
    <comment ref="B225" authorId="0" shapeId="0" xr:uid="{4934A7B7-56D5-4D59-BC90-EAACD8454819}">
      <text>
        <r>
          <rPr>
            <b/>
            <sz val="9"/>
            <color indexed="81"/>
            <rFont val="Tahoma"/>
            <family val="2"/>
          </rPr>
          <t>2018/848, Bijlage III, 2.1.2.b iv)</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<sst xmlns="http://schemas.openxmlformats.org/spreadsheetml/2006/main" count="1114" uniqueCount="687">
  <si>
    <t>Statiestraat 164</t>
  </si>
  <si>
    <t>2600 Berchem-Antwerp</t>
  </si>
  <si>
    <t>Tel.: +32 (0)3 287 37 60</t>
  </si>
  <si>
    <t>1. Samenstelling - receptuur</t>
  </si>
  <si>
    <t>1.1 Ingrediënten van landbouw-herkomst</t>
  </si>
  <si>
    <t>Leverancier</t>
  </si>
  <si>
    <t>Ingrediënten 
(dalende volgorde hoeveelheid)</t>
  </si>
  <si>
    <t>%</t>
  </si>
  <si>
    <t>Gewicht 
(kg)</t>
  </si>
  <si>
    <t>% op 
totaal</t>
  </si>
  <si>
    <t>Totale hoeveelheid biologische ingrediënten (=x)</t>
  </si>
  <si>
    <t>Totale hoeveelheid ingrediënten van landbouwherkomst (=y)</t>
  </si>
  <si>
    <t>% biologische ingrediënten van landbouwherkomst (=x/y x100)</t>
  </si>
  <si>
    <t>kg</t>
  </si>
  <si>
    <t>1.2. Ingrediënten van niet-landbouwherkomst (bijv water, zout, additieven)</t>
  </si>
  <si>
    <t>- niet-biologische ingrediënten van landbouwherkomst zoals bepaald in Artikel 24, lid 2, punt b), van Verordening (EU) 2018/848 verwijzende naar bijlage V, deel B, van Uitvoeringsverordening (EU) 2021/1165. (inclusief aroma's en gist en gistproducten)</t>
  </si>
  <si>
    <t>Ingrediënt</t>
  </si>
  <si>
    <t>E-nr</t>
  </si>
  <si>
    <t>Gewicht</t>
  </si>
  <si>
    <t>Reden toevoeging</t>
  </si>
  <si>
    <t>Techn fiche</t>
  </si>
  <si>
    <t>GGO-vrij attest</t>
  </si>
  <si>
    <t>1.3. Technische hulpstoffen (vb. antischuimmiddel, filters, plaatsmeermiddelen, verpakkingsgassen,...)</t>
  </si>
  <si>
    <t>Hulpstof</t>
  </si>
  <si>
    <t>2. Productieproces</t>
  </si>
  <si>
    <t>3. Geef een overzicht van de normale verliezen (%) tijdens de productie (vocht, verpakking, spoelcharge, enz.)</t>
  </si>
  <si>
    <t>5. Worden er tijdens het productieproces nevenproducten geproduceerd die ook als bio worden verhandeld? 
Indien ja, welke?</t>
  </si>
  <si>
    <t>Datum :</t>
  </si>
  <si>
    <t>** Veld leeg laten als dit geen biologisch ingrediënt is</t>
  </si>
  <si>
    <t>bio_certification@tuv-nord.com</t>
  </si>
  <si>
    <t>Certificatie in landbouw en voeding</t>
  </si>
  <si>
    <r>
      <t>Codenummer 
controleorgaan</t>
    </r>
    <r>
      <rPr>
        <sz val="11"/>
        <color rgb="FFFF0000"/>
        <rFont val="Calibri"/>
        <family val="2"/>
        <scheme val="minor"/>
      </rPr>
      <t>**</t>
    </r>
  </si>
  <si>
    <t xml:space="preserve">Verantwoordelijke Bedrijf : </t>
  </si>
  <si>
    <t>4. Wordt er voor de productie of opslag voor dit product beroep gedaan op onderaannemers (loonwerk)? 
Indien ja, naam, adres en certificaat meesturen</t>
  </si>
  <si>
    <t>TÜV NORD Integra bv</t>
  </si>
  <si>
    <t>Exporteur</t>
  </si>
  <si>
    <t>Code controle-orgaan exporteur</t>
  </si>
  <si>
    <t>Land van oorsprong</t>
  </si>
  <si>
    <t>Type verpakking</t>
  </si>
  <si>
    <t>Locatie van ontvangst/opslag</t>
  </si>
  <si>
    <t>Productcategorie</t>
  </si>
  <si>
    <t>a) onverwerkte planten en plantaardige producten, met inbegrip van zaden en ander plantaardig teeltmateriaal</t>
  </si>
  <si>
    <t>b) dieren en onverwerkte dierlijke producten</t>
  </si>
  <si>
    <t>c) algen en onverwerkte aquacultuurproducten</t>
  </si>
  <si>
    <t>d) verwerkte landbouwproducten, waaronder aquacultuurproducten, voor gebruik als levensmiddel</t>
  </si>
  <si>
    <t>e) diervoeder</t>
  </si>
  <si>
    <t>f) wijn</t>
  </si>
  <si>
    <t>g) andere in bijlage I bij Verordening (EU) 2018/848 opgenomen of niet onder de voorgaande categorieën vallende producten</t>
  </si>
  <si>
    <t>Activiteit</t>
  </si>
  <si>
    <t>Export</t>
  </si>
  <si>
    <t>Loonwerk-Export</t>
  </si>
  <si>
    <t>Import</t>
  </si>
  <si>
    <t>Loonwerk-Import</t>
  </si>
  <si>
    <t>Verdeling bulk</t>
  </si>
  <si>
    <t>Interne opslag</t>
  </si>
  <si>
    <t>Loonwerk-opslag bulk</t>
  </si>
  <si>
    <t>Bereiding-verdeling onder eigen naam</t>
  </si>
  <si>
    <t>Bereiding-herverpakking</t>
  </si>
  <si>
    <t>Bereiding-verduurzaming</t>
  </si>
  <si>
    <t>Bereiding-verwerking</t>
  </si>
  <si>
    <t>Loonwerk-herverpakking</t>
  </si>
  <si>
    <t>Loonwerk-verduurzaming</t>
  </si>
  <si>
    <t>Loonwerk-verwerking</t>
  </si>
  <si>
    <t>EN</t>
  </si>
  <si>
    <t>NL</t>
  </si>
  <si>
    <t>FR</t>
  </si>
  <si>
    <t>DE</t>
  </si>
  <si>
    <t>Animal feed (may be used in organic production)</t>
  </si>
  <si>
    <t>Diervoeder (mag in de biologische productie gebruikt worden)</t>
  </si>
  <si>
    <t>Aliments pour animaux (peut être utilisé en production biologique)</t>
  </si>
  <si>
    <t>Tierfutter (kann im ökologischen Landbau verwendet werden)</t>
  </si>
  <si>
    <t>Mineral products used as/for animal feed</t>
  </si>
  <si>
    <t>Minerale producten gebruikt als/voor diervoeder</t>
  </si>
  <si>
    <t>Produits minéraux utilisés comme/pour l'alimentation animale</t>
  </si>
  <si>
    <t>Mineralische Produkte, die als Tierfutter verwendet werden</t>
  </si>
  <si>
    <t>Packaged products</t>
  </si>
  <si>
    <t>Verpakte producten</t>
  </si>
  <si>
    <t>Produits emballés</t>
  </si>
  <si>
    <t>Verpackte Produkte</t>
  </si>
  <si>
    <t>Pre-packaged products</t>
  </si>
  <si>
    <t>Voorverpakte producten</t>
  </si>
  <si>
    <t>Produits préemballés</t>
  </si>
  <si>
    <t>Vorverpackte Produkte</t>
  </si>
  <si>
    <t>Unpackaged products</t>
  </si>
  <si>
    <t>Onverpakte producten</t>
  </si>
  <si>
    <t>Produits non emballés</t>
  </si>
  <si>
    <t>Unverpackte Produkte</t>
  </si>
  <si>
    <t>Processed agricultural products intended as foodstuffs</t>
  </si>
  <si>
    <t>Verwerkte landbouwproducten bestemd als levensmiddel</t>
  </si>
  <si>
    <t>Produits agricoles transformés destinés comme denrées alimentaires</t>
  </si>
  <si>
    <t>Verarbeitete landwirtschaftliche Produkte, die als Nahrungsmittel bestimmt sind</t>
  </si>
  <si>
    <t>Onverwerkte planten en plantaardige producten</t>
  </si>
  <si>
    <t>Beeswax</t>
  </si>
  <si>
    <t>Bijenwas</t>
  </si>
  <si>
    <t>Cire d’abeille</t>
  </si>
  <si>
    <t>Bienenwachs</t>
  </si>
  <si>
    <t>Cork stoppers of natural cork, not agglomerated, and without any binding substances</t>
  </si>
  <si>
    <t>Kurken (stoppen) van natuurkurk, niet geperst en zonder bindmiddelen</t>
  </si>
  <si>
    <t>Bouchons en liège naturel, non agglomérés et sans liants</t>
  </si>
  <si>
    <t>Korkstopfen aus Naturkork, nicht zusammengepresst, und ohne Bindemittel</t>
  </si>
  <si>
    <t>Cotton, not carded or combed</t>
  </si>
  <si>
    <t>Katoen, niet gekaard of gekamd</t>
  </si>
  <si>
    <t>Coton, non cardé ni peigné</t>
  </si>
  <si>
    <t>Baumwolle, weder gekrempelt noch gekämmt</t>
  </si>
  <si>
    <t>Essential oils</t>
  </si>
  <si>
    <t>Etherische/essentiële oliën</t>
  </si>
  <si>
    <t>Huiles essentielles</t>
  </si>
  <si>
    <t>Ätherische Öle</t>
  </si>
  <si>
    <t>Maté, sweetcorn, vine leaves, palm hearts, hop shoots, and other similar edible parts of plants and products produced therefrom</t>
  </si>
  <si>
    <t>Maté, suikermaïs, wijnrankbladeren, palmharten, hopscheuten en andere soortgelijke eetbare delen van planten en daaruit geproduceerde producten</t>
  </si>
  <si>
    <t>Maté, maïs doux, feuilles de vigne, cœurs de palmier, jets de houblon et autres parties comestibles similaires de végétaux et de produits dérivés de ces derniers</t>
  </si>
  <si>
    <t>Mate, Zuckermais, Weinblätter, Palmherzen, Hopfentriebe und andere ähn liche genießbare Pflanzenteile und daraus hergestellte Erzeugnisse</t>
  </si>
  <si>
    <t>Natural gums and resins</t>
  </si>
  <si>
    <t>Natuurlijke gommen en harsen</t>
  </si>
  <si>
    <t>Gommes et résines naturelles</t>
  </si>
  <si>
    <t>Natürliche Gummis und Harze</t>
  </si>
  <si>
    <t>Plant-based traditional herbal preparations</t>
  </si>
  <si>
    <t>Traditionele kruidenpreparaten op basis van planten</t>
  </si>
  <si>
    <t>Préparations traditionnelles à base de plantes</t>
  </si>
  <si>
    <t>Traditionelle pflanzliche Zubereitungen auf pflanzlicher Basis</t>
  </si>
  <si>
    <t>Raw hides and untreated skins</t>
  </si>
  <si>
    <t>Ongelooide en onbehandelde huiden</t>
  </si>
  <si>
    <t>Peaux brutes et peaux non traitées</t>
  </si>
  <si>
    <t>Rohe Häute und unbehandelte Felle</t>
  </si>
  <si>
    <t>Sea salt and other salts for food and feed</t>
  </si>
  <si>
    <t>Zeezout en andere zouten voor levensmiddelen en diervoeders</t>
  </si>
  <si>
    <t>Sel marin et autres sels destinés à l’alimentation humaine et aux aliments pour animaux</t>
  </si>
  <si>
    <t>Meersalz und andere Salze für Lebens- und Futtermittel</t>
  </si>
  <si>
    <t>Silkworm cocoon suitable for reeling</t>
  </si>
  <si>
    <t>Cocons van zijderupsen, geschikt om te worden afgehaspeld</t>
  </si>
  <si>
    <t>Cocons de vers à soie propres au dévidage</t>
  </si>
  <si>
    <t>Seidenraupenkokons, zum Abhaspeln geeignet</t>
  </si>
  <si>
    <t>Wool, not carded or combed</t>
  </si>
  <si>
    <t>Wol, niet gekaard of gekamd</t>
  </si>
  <si>
    <t>Laines, non cardées ni peignées</t>
  </si>
  <si>
    <t>Wolle, weder gekrempelt noch gekämmt</t>
  </si>
  <si>
    <t>Yeasts used as food or feed</t>
  </si>
  <si>
    <t>Als levensmiddel of diervoeder gebruikte gist</t>
  </si>
  <si>
    <t>Levures utilisées dans l’alimentation humaine ou dans les aliments pour animaux</t>
  </si>
  <si>
    <t>Hefen, die als Lebens- oder Futtermittel verwendet werden</t>
  </si>
  <si>
    <t>Baby and infant nutrition</t>
  </si>
  <si>
    <t>Baby- en kindervoeding</t>
  </si>
  <si>
    <t>Nutrition bébé et nourrisson</t>
  </si>
  <si>
    <t>Baby- und Kleinkindernährung</t>
  </si>
  <si>
    <t>Beverages (alcoholic and non-alcoholic)</t>
  </si>
  <si>
    <t>Dranken (alcoholisch en niet-alcoholisch)</t>
  </si>
  <si>
    <t>Boissons (alcoolisées et non alcoolisées)</t>
  </si>
  <si>
    <t>Getränke (alkoholisch und alkoholfrei)</t>
  </si>
  <si>
    <t>Canned plants and plant products</t>
  </si>
  <si>
    <t>Conserven van planten en plantaardige producten</t>
  </si>
  <si>
    <t>Conserves de végétaux et de produits végétaux</t>
  </si>
  <si>
    <t>Konservierte Pflanzen und Pflanzenprodukte</t>
  </si>
  <si>
    <t>Cocoa-based products</t>
  </si>
  <si>
    <t>Producten op basis van cacao</t>
  </si>
  <si>
    <t>Produits à base de cacao</t>
  </si>
  <si>
    <t>Produkte auf Kakaobasis</t>
  </si>
  <si>
    <t>Coffee, tea, infusions (dry)</t>
  </si>
  <si>
    <t>Koffie, thee, infusies (droog)</t>
  </si>
  <si>
    <t>Café, thé, infusions (sec)</t>
  </si>
  <si>
    <t>Kaffee, Tee, Aufgüsse (trocken)</t>
  </si>
  <si>
    <t>Dairy and egg-based products</t>
  </si>
  <si>
    <t>Melkproducten en producten op basis van eieren</t>
  </si>
  <si>
    <t>Produits laitiers et produits à base d'oeufs</t>
  </si>
  <si>
    <t>Produkte auf Milch- und Eibasis</t>
  </si>
  <si>
    <t>Meat substitutes</t>
  </si>
  <si>
    <t>Vleesvervangers</t>
  </si>
  <si>
    <t>Substituts de viande</t>
  </si>
  <si>
    <t>Fleischersatz</t>
  </si>
  <si>
    <t>Milk substitutes</t>
  </si>
  <si>
    <t>Melkvervangers</t>
  </si>
  <si>
    <t>Substituts du lait</t>
  </si>
  <si>
    <t>Milchersatz</t>
  </si>
  <si>
    <t>Nutritional supplements</t>
  </si>
  <si>
    <t>Voedingssupplementen</t>
  </si>
  <si>
    <t>Compléments alimentaires</t>
  </si>
  <si>
    <t>Nahrungsergänzungsmittel</t>
  </si>
  <si>
    <t>Oils and fats</t>
  </si>
  <si>
    <t>Oliën en vetten</t>
  </si>
  <si>
    <t>Huiles et graisses</t>
  </si>
  <si>
    <t>Öle und Fette</t>
  </si>
  <si>
    <t>Raw milk and eggs</t>
  </si>
  <si>
    <t>Rauwe melk en eieren</t>
  </si>
  <si>
    <t>Lait cru et oeufs</t>
  </si>
  <si>
    <t>Rohmilch und Eier</t>
  </si>
  <si>
    <t>Flavorings and flavoring preparations</t>
  </si>
  <si>
    <t>Aroma's en aromatiserende preparaten</t>
  </si>
  <si>
    <t>Arômes et préparations aromatisantes</t>
  </si>
  <si>
    <t>Aromen und Aromazubereitungen</t>
  </si>
  <si>
    <t>Wine</t>
  </si>
  <si>
    <t>Wijn</t>
  </si>
  <si>
    <t>Vin</t>
  </si>
  <si>
    <t>Wein</t>
  </si>
  <si>
    <t>Productgroup</t>
  </si>
  <si>
    <t>Animal feed</t>
  </si>
  <si>
    <t>95% or more organic</t>
  </si>
  <si>
    <t>Semi-finished products</t>
  </si>
  <si>
    <t xml:space="preserve">Aanvraag voor : </t>
  </si>
  <si>
    <t xml:space="preserve">Welke activiteit? </t>
  </si>
  <si>
    <t xml:space="preserve">Welke productcategorie? </t>
  </si>
  <si>
    <t xml:space="preserve">Welke type product? </t>
  </si>
  <si>
    <t>Helper1</t>
  </si>
  <si>
    <t>Helper2</t>
  </si>
  <si>
    <t>Helper3</t>
  </si>
  <si>
    <t>Type of product</t>
  </si>
  <si>
    <t>Deel 1: Productgroepenfiche</t>
  </si>
  <si>
    <t>Deel 2: Importfiche</t>
  </si>
  <si>
    <r>
      <t>·</t>
    </r>
    <r>
      <rPr>
        <b/>
        <sz val="10"/>
        <color theme="1"/>
        <rFont val="Times New Roman"/>
        <family val="1"/>
      </rPr>
      <t> </t>
    </r>
    <r>
      <rPr>
        <b/>
        <sz val="10"/>
        <color theme="1"/>
        <rFont val="Calibri"/>
        <family val="2"/>
        <scheme val="minor"/>
      </rPr>
      <t>Voor elke exporteur dient een certificaat te worden toegevoegd.</t>
    </r>
  </si>
  <si>
    <r>
      <t>·</t>
    </r>
    <r>
      <rPr>
        <b/>
        <sz val="10"/>
        <color theme="1"/>
        <rFont val="Times New Roman"/>
        <family val="1"/>
      </rPr>
      <t> </t>
    </r>
    <r>
      <rPr>
        <b/>
        <sz val="10"/>
        <color theme="1"/>
        <rFont val="Calibri"/>
        <family val="2"/>
        <scheme val="minor"/>
      </rPr>
      <t>Elk lot dat geïmporteerd wordt, moet worden gemeld aan de relevante autoriteiten.</t>
    </r>
  </si>
  <si>
    <t>Comments</t>
  </si>
  <si>
    <t>Groep op certificaat?</t>
  </si>
  <si>
    <t>Productgroup NL</t>
  </si>
  <si>
    <t>Productgroup FR</t>
  </si>
  <si>
    <t>Productgroup DE</t>
  </si>
  <si>
    <t>Diervoeder</t>
  </si>
  <si>
    <t>Aliments pour animaux</t>
  </si>
  <si>
    <t>Tierfutter</t>
  </si>
  <si>
    <t>Plants and plant products in conversion</t>
  </si>
  <si>
    <t>Planten en Plantaardige producten in omschakeling</t>
  </si>
  <si>
    <t>Végétaux et produits végétaux en conversion</t>
  </si>
  <si>
    <t>Pflanzen und Pflanzenprodukte in der Umstellung</t>
  </si>
  <si>
    <t>Annex I (EU) 2018/848</t>
  </si>
  <si>
    <t>Less than 95% organic</t>
  </si>
  <si>
    <t>Main ingredient from hunting &amp; fishing</t>
  </si>
  <si>
    <t>Hauptzutat aus Jagd und Fischerei</t>
  </si>
  <si>
    <t>Ingrédient principal issu de la chasse et de la pêche</t>
  </si>
  <si>
    <t>Hoofdingrediënt uit de jacht en visserij</t>
  </si>
  <si>
    <t>Bijlage I (EU) 2018/848</t>
  </si>
  <si>
    <t>Anhang I (EU) 2018/848</t>
  </si>
  <si>
    <t>Annexe I (UE) 2018/848</t>
  </si>
  <si>
    <t>Weniger als 95 % biologisch</t>
  </si>
  <si>
    <t>Moins de 95% bio</t>
  </si>
  <si>
    <t>Minder dan 95% biologisch</t>
  </si>
  <si>
    <t>95% of meer biologisch</t>
  </si>
  <si>
    <t>95% ou plus biologique</t>
  </si>
  <si>
    <t>95 % oder mehr biologisch</t>
  </si>
  <si>
    <t>Halbfertige Produkte</t>
  </si>
  <si>
    <t>Produits semi-finis</t>
  </si>
  <si>
    <t>Half-afgewerkte producten</t>
  </si>
  <si>
    <t>Opslag van interne producten</t>
  </si>
  <si>
    <t>Gelieve de productgroep(en) waarvoor certificering gewenst is, aan te duiden</t>
  </si>
  <si>
    <t>Handleiding voor het invullen van deze productfiche</t>
  </si>
  <si>
    <t xml:space="preserve">Deze velden bevatten een keuzemenu, gelieve de juiste keuze aan te duiden. </t>
  </si>
  <si>
    <t xml:space="preserve">Deze velden kunnen vrij ingevuld worden met de gevraagde informatie. </t>
  </si>
  <si>
    <t xml:space="preserve">Deze velden geven informatie of instructies naar aanleiding van een keuze. </t>
  </si>
  <si>
    <t xml:space="preserve">Indien uw productaanvraag goedgekeurd wordt, krijgt u hierover een melding.  Vanaf dat moment is uw aanvraag opgenomen in uw certificatie en kan u starten.  </t>
  </si>
  <si>
    <t xml:space="preserve">Indien u vragen heeft, neem contact op met uw controleur.  </t>
  </si>
  <si>
    <t xml:space="preserve">- Deel 1 (productgroepenfiche) wordt steeds ingevuld.  </t>
  </si>
  <si>
    <t xml:space="preserve">- Deel 2 (importfiche) is enkel van toepassing indien u producten wil importeren.  </t>
  </si>
  <si>
    <t>Deel 1: Productgroepen</t>
  </si>
  <si>
    <t>Deel 2: Import en 1e geadresseerde</t>
  </si>
  <si>
    <t>Bio, OMS, Gangbaar</t>
  </si>
  <si>
    <r>
      <t>Codenummer 
controleorgaan</t>
    </r>
    <r>
      <rPr>
        <sz val="10"/>
        <color rgb="FFFF0000"/>
        <rFont val="Calibri"/>
        <family val="2"/>
        <scheme val="minor"/>
      </rPr>
      <t>**</t>
    </r>
  </si>
  <si>
    <t>Hoeveelheid 
(kg DS)</t>
  </si>
  <si>
    <t xml:space="preserve">Totale hoeveelheid ingrediënten : </t>
  </si>
  <si>
    <t>kg DS</t>
  </si>
  <si>
    <t xml:space="preserve">Totale hoeveelheid agrarische ingrediënten : </t>
  </si>
  <si>
    <t xml:space="preserve">Totale hoeveelheid niet-agrarische ingrediënten : </t>
  </si>
  <si>
    <t xml:space="preserve">i) Totale percentage biologische voedermiddelen :  </t>
  </si>
  <si>
    <t xml:space="preserve">ii) Totale percentage omschakelingsvoedermiddelen :  </t>
  </si>
  <si>
    <t xml:space="preserve">iii) Totale percentage niet onder i) of ii) vallende voedermiddelen :  </t>
  </si>
  <si>
    <t xml:space="preserve">iv) Totale percentage diervoeders van agrarische oorsprong :  </t>
  </si>
  <si>
    <t>** indien het ingrediënt biologisch of in omschakeling is, dient hier het nummer van de de controle-organisatie van uw leverancier ingevuld te worden.  Dit zowel voor verpakte als onverpakte ingrediënten.  
Voor ingrediënten die niet biologisch zijn wordt dit deel leeg gelaten.</t>
  </si>
  <si>
    <t>Deel 4: Receptuur Diervoeder</t>
  </si>
  <si>
    <t>Deel 3: Receptuur Levensmiddel</t>
  </si>
  <si>
    <t>- Toegelaten stoffen zoals bepaald in artikel 24, lid 1, punt c), van Verordening (EU) 2018/848 verwijzende naarbijlage III, deel B, van Uitvoeringsverordening (EU) 2021/1165.  Opgenomen diervoederadditieven mogen slechts worden gebruikt indien daarvoor een vergunning is verleend op grond van Verordening (EG) nr. 1831/2003.</t>
  </si>
  <si>
    <t>Toevoegingsmiddel/voormengsel</t>
  </si>
  <si>
    <t>E-nr of func code</t>
  </si>
  <si>
    <t>3. Worden er tijdens het productieproces nevenproducten geproduceerd? 
Indien ja, welke?</t>
  </si>
  <si>
    <t>4. Wordt er voor de productie voor dit product beroep gedaan op onderaannemers (loonwerk)? 
Indien ja, naam, adres en certificaat meesturen</t>
  </si>
  <si>
    <t>5. Verpakkingen en etikettering : In welke volumes of gewichten verpakt?  
Welk verpakkingsmateriaal?  Houdbaarheidsdata?</t>
  </si>
  <si>
    <t>Deel 3: Productfiche Levensmiddel</t>
  </si>
  <si>
    <t>Deel 4: Productfiche Diervoeder</t>
  </si>
  <si>
    <t xml:space="preserve">- Deel 4 (productfiche diervoeder) is van toepassing wanneer de activiteit gaat over bereiding of verduurzaming van diervoeders.  In dat geval heeft u een receptuur.  Alle relevante gegevens over de receptuur dient u hier in te vullen.  Indien een receptuur doorgegeven wordt, kan u slechts 1 receptuur per fiche ingeven.  </t>
  </si>
  <si>
    <t xml:space="preserve">CN-code voor de receptuur uit Deel 3 of 4: </t>
  </si>
  <si>
    <t xml:space="preserve">Deze fiche is opgedeeld in 4 delen: </t>
  </si>
  <si>
    <t xml:space="preserve">- Deel 3 (productfiche levensmiddel) is van toepassing wanneer de activiteit gaat over bereiding of verduurzaming van levensmiddelen.  In dat geval heeft u een receptuur.  Alle relevante gegevens over de receptuur dient u hier in te vullen.  Indien een receptuur doorgegeven wordt, kan u slechts 1 receptuur per fiche ingeven.  </t>
  </si>
  <si>
    <t>1.2. Ingrediënten van niet-landbouwherkomst (additieven en technische hulpstoffen)</t>
  </si>
  <si>
    <t>Handleiding</t>
  </si>
  <si>
    <t>Productcategory</t>
  </si>
  <si>
    <t>Agricultural products used as/for animal feed</t>
  </si>
  <si>
    <t>Landbouwproducten gebruikt als/voor diervoeder</t>
  </si>
  <si>
    <t>Produits agricoles utilisés comme/pour l'alimentation animale</t>
  </si>
  <si>
    <t>Landwirtschaftliche Produkte, die als Tierfutter verwendet werden</t>
  </si>
  <si>
    <t>Livestock and unprocessed livestock products</t>
  </si>
  <si>
    <t>Dieren en onverwerkte dierlijke producten</t>
  </si>
  <si>
    <t>Animaux et produits animaux non transformés</t>
  </si>
  <si>
    <t>Tiere und unverarbeitete tierische Erzeugnisse</t>
  </si>
  <si>
    <t>Prepared composite dishes, savory spreads and savory snacks</t>
  </si>
  <si>
    <t>Bereide samengestelde gerechten, hartige smeersels en hartige snacks</t>
  </si>
  <si>
    <t>Plats composés préparés, pâtes à tartiner salées et snacks salés</t>
  </si>
  <si>
    <t>Zubereitete zusammengesetzte Gerichte, herzhafte Aufstriche und herzhafte Snacks</t>
  </si>
  <si>
    <t>Processed meat, meat preparations and meat products</t>
  </si>
  <si>
    <t>Verwerkt Vlees, vleesbereidingen en vleesproducten</t>
  </si>
  <si>
    <t>Viande transformée, préparations de viande et produits à base de viande</t>
  </si>
  <si>
    <t>Verarbeitetes Fleisch, Fleischzubereitungen und Fleischprodukte</t>
  </si>
  <si>
    <t>Unprocessed fish and aquaculture products (including algae)</t>
  </si>
  <si>
    <t>Onverwerkte vis en aquacultuurproducten (inclusief algen)</t>
  </si>
  <si>
    <t>Poissons et produits de l’aquaculture (y compris les algues)</t>
  </si>
  <si>
    <t>Unverarbeiteter Fisch und Aquakulturerzeugnisse (einschließlich Algen)</t>
  </si>
  <si>
    <t>Bakery products (bread and pastries, cake and biscuits, Bake-off included)</t>
  </si>
  <si>
    <t>Bakkerijproducten (brood, banket, gebak en koeken, inclusief Bake-off)</t>
  </si>
  <si>
    <t>Backwaren (Brot und Gebäck, Feingebäck und Kuchen, Bake-off inklusive)</t>
  </si>
  <si>
    <t>Products based on grains (including flour, binding agents, ...), nuts, seeds and kernels</t>
  </si>
  <si>
    <t>Producten op basis van granen (inclusief bloem, bindmiddelen, ...), noten, zaden en pitten</t>
  </si>
  <si>
    <t>Produits à base de céréales (y compris farine, liants, ...), noix, graines et noyaux</t>
  </si>
  <si>
    <t>Produkte auf Basis von Getreide (einschließlich Mehl, Bindemittel, ...), Nüssen, Samen und Kernen</t>
  </si>
  <si>
    <t>Products based on potatoes, fruit, vegetables and/or pulses</t>
  </si>
  <si>
    <t>Produits à base de pommes de terre, fruits, légumes et/ou légumineuses</t>
  </si>
  <si>
    <t>Produkte auf Basis von Kartoffeln, Obst, Gemüse und/oder Hülsenfrüchten</t>
  </si>
  <si>
    <t>Sugar, syrup, confectionery, sweet sauces, honey and sweetening products</t>
  </si>
  <si>
    <t>Suiker, stroop, snoepgoed, zoete sauzen, honing en zoetmakende producten</t>
  </si>
  <si>
    <t>Sucre, sirop, confisseries, sauces sucrées, miel et édulcorants</t>
  </si>
  <si>
    <t>Zucker, Sirup, Süßigkeiten, süße Soßen, Honig und Süßungsmittel</t>
  </si>
  <si>
    <t>Helper4</t>
  </si>
  <si>
    <t>Helper5</t>
  </si>
  <si>
    <t xml:space="preserve">Interne referentie van de receptuur: </t>
  </si>
  <si>
    <t xml:space="preserve">Bedrijfsnaam: </t>
  </si>
  <si>
    <t>Klant</t>
  </si>
  <si>
    <t>Klantnummer</t>
  </si>
  <si>
    <t>Product</t>
  </si>
  <si>
    <t>Pad</t>
  </si>
  <si>
    <t>C:\</t>
  </si>
  <si>
    <t xml:space="preserve">Vergeet het document niet te dateren en uw naam in te vullen.  </t>
  </si>
  <si>
    <t>Ontvangst grondstof?</t>
  </si>
  <si>
    <t>Productgroup EN</t>
  </si>
  <si>
    <t>Verdeling verpakt</t>
  </si>
  <si>
    <t>Loonwerk-opslag verpakt</t>
  </si>
  <si>
    <t>Productcategorie EN</t>
  </si>
  <si>
    <t>Productcategorie NL</t>
  </si>
  <si>
    <t>Productcategorie FR</t>
  </si>
  <si>
    <t>Productcategorie DE</t>
  </si>
  <si>
    <t>a) unprocessed plants and plant products, including seeds and other plant reproductive material</t>
  </si>
  <si>
    <t>a) Végétaux et produits végétaux non transformés, y compris les semences et autre matériel de reproduction des végétaux</t>
  </si>
  <si>
    <t>a) unverarbeitete Pflanzen und Pflanzenerzeugnisse, einschließlich Saatgut und anderes Pflanzenvermehrungsmaterial</t>
  </si>
  <si>
    <t>b) livestock and unprocessed livestock products</t>
  </si>
  <si>
    <t>b) Animaux et produits animaux non transformés</t>
  </si>
  <si>
    <t>b) Tiere und unverarbeitete tierische Erzeugnisse</t>
  </si>
  <si>
    <t>c) algae and unprocessed aquaculture products</t>
  </si>
  <si>
    <t>c) Algues et produits de l’aquaculture non transformés</t>
  </si>
  <si>
    <t>c)Algen und unverarbeitete Aquakulturerzeugnisse</t>
  </si>
  <si>
    <t>d) processed agricultural products, including aquaculture products, for use as food</t>
  </si>
  <si>
    <t>d) Produits agricoles transformés, y compris les produits de l’aquaculture, destinés à l’alimentation humaine</t>
  </si>
  <si>
    <t>d) verarbeitete landwirtschaftliche Erzeugnisse, einschließlich Aquakulturerzeugnisse, die zur Verwendung als Lebensmitte</t>
  </si>
  <si>
    <t>e) feed</t>
  </si>
  <si>
    <t>e) Aliments pour animaux</t>
  </si>
  <si>
    <t>e) Futtermittel</t>
  </si>
  <si>
    <t>f) wine</t>
  </si>
  <si>
    <t>f) Vin</t>
  </si>
  <si>
    <t>f) Wein</t>
  </si>
  <si>
    <t>g) other products listed in Annex I to Regulation (EU) 2018/848 or not covered by the previous categories</t>
  </si>
  <si>
    <t>g) Autres produits énumérés à l’annexe I du règlement (UE) 2018/848 ou produits non couverts par les catégories précitées</t>
  </si>
  <si>
    <t>g) andere in Anhang I der Verordnung (EU) 2018/848 aufgeführte Erzeugnisse oder nicht durch die vorstehenden 
Kategorien erfasste Erzeugnisse</t>
  </si>
  <si>
    <t>Activiteit EN</t>
  </si>
  <si>
    <t>Activiteit NL</t>
  </si>
  <si>
    <t>Activiteit FR</t>
  </si>
  <si>
    <t>Activiteit DE</t>
  </si>
  <si>
    <t>Exportation</t>
  </si>
  <si>
    <t>Contract work-export</t>
  </si>
  <si>
    <t>Loonwerk-export</t>
  </si>
  <si>
    <t>Travail à façon-exportation</t>
  </si>
  <si>
    <t>Lohnarbeit-Export</t>
  </si>
  <si>
    <t>Importation</t>
  </si>
  <si>
    <t>Contract work-import</t>
  </si>
  <si>
    <t>Loonwerk-import</t>
  </si>
  <si>
    <t>Travail à façon-importation</t>
  </si>
  <si>
    <t>Lohnarbeit-Import</t>
  </si>
  <si>
    <t>Distribution packed</t>
  </si>
  <si>
    <t>Distribution emballée</t>
  </si>
  <si>
    <t>Auslieferung verpackt</t>
  </si>
  <si>
    <t>Distribution unpacked</t>
  </si>
  <si>
    <t>Distribution vrac</t>
  </si>
  <si>
    <t>Auslieferung unverpackt</t>
  </si>
  <si>
    <t>Internal storage</t>
  </si>
  <si>
    <t>Stockage interne</t>
  </si>
  <si>
    <t>Interne Lagerung</t>
  </si>
  <si>
    <t>Contract work-storage packed</t>
  </si>
  <si>
    <t>Travail à façon-stockage emballé</t>
  </si>
  <si>
    <t>Lohnarbeit-Lagerung unverpackt</t>
  </si>
  <si>
    <t>Contract work-storage unpacked</t>
  </si>
  <si>
    <t>Travail à façon-stockage vrac</t>
  </si>
  <si>
    <t>Lohnarbeit-Lagerung verpackt</t>
  </si>
  <si>
    <t>Preparation-distribution private label</t>
  </si>
  <si>
    <t>Préparation-distribution sous propre nom</t>
  </si>
  <si>
    <t>Aufbereitung-Vertrieb im eigenen Namen</t>
  </si>
  <si>
    <t>Preparation-repacking</t>
  </si>
  <si>
    <t>Préparation-reconditionnement</t>
  </si>
  <si>
    <t>Aufbereitung-Umpacken</t>
  </si>
  <si>
    <t>Preparation-preservation</t>
  </si>
  <si>
    <t>Préparation-conservation</t>
  </si>
  <si>
    <t>Aufbereitung-Konservierung</t>
  </si>
  <si>
    <t>Preparation-processing</t>
  </si>
  <si>
    <t>Préparation-transformation</t>
  </si>
  <si>
    <t>Aufbereitung-Verarbeitung</t>
  </si>
  <si>
    <t>Contract work-repacking</t>
  </si>
  <si>
    <t>Travail à façon-reconditionnement</t>
  </si>
  <si>
    <t>Lohnarbeit-Umpacken</t>
  </si>
  <si>
    <t>Contract work-preservation</t>
  </si>
  <si>
    <t>Travail à façon-conservation</t>
  </si>
  <si>
    <t>Lohnarbeit-Konservierung</t>
  </si>
  <si>
    <t>Contract work-processing</t>
  </si>
  <si>
    <t>Travail à façon-Transformation</t>
  </si>
  <si>
    <t>Lohnarbeit-Verarbeitung</t>
  </si>
  <si>
    <t>Let op: Eventuele wijzigingen van de gegevens vermeld op deze fiche dienen aan TÜV NORD Integra doorgegeven te worden vooraleer de activiteit start of het gewijzigde recept in productie gaat.</t>
  </si>
  <si>
    <t xml:space="preserve">Gebruikte Merkna(a)m(en): </t>
  </si>
  <si>
    <t xml:space="preserve">Vestiging of site: </t>
  </si>
  <si>
    <t>Animal feed (conversion), petfood incl.</t>
  </si>
  <si>
    <t>Diervoeder (omschakeling), incl. voor gezelschapsdieren</t>
  </si>
  <si>
    <t>Aliments pour animaux (conversion), incl. pour animaux de compagnie</t>
  </si>
  <si>
    <t>Tierfutter (Umstellung), inkl. für Haustiere</t>
  </si>
  <si>
    <t>Animal feed (organic), petfood incl.</t>
  </si>
  <si>
    <t>Diervoeder (biologisch), incl. voor gezelschapsdieren</t>
  </si>
  <si>
    <t>Aliments pour animaux (biologique), incl. pour animaux de compagnie</t>
  </si>
  <si>
    <t>Tierfutter (biologisch), inkl. für Haustiere</t>
  </si>
  <si>
    <t>Naar de fiches</t>
  </si>
  <si>
    <t xml:space="preserve">Bij het invullen van de activiteit en de productcategorie krijgt u meer info over welk deel u dient in te vullen.  De selectie van de onderdelen kan u links bovenaan in de fiche zelf doen. </t>
  </si>
  <si>
    <t>Gelieve enkel Deel 1 in te vullen: Filter hier</t>
  </si>
  <si>
    <t>Gelieve Deel 1 en Deel 2 in te vullen: Filter hier</t>
  </si>
  <si>
    <t>Gelieve Deel 1 en Deel 3 (levensmiddel) OF Deel 4 (diervoeder) in te vullen: Filter hier</t>
  </si>
  <si>
    <t>Canned plants and plant products (CONV)</t>
  </si>
  <si>
    <t>Conserven van planten en plantaardige producten (OMS)</t>
  </si>
  <si>
    <t>Conserves de végétaux et de produits végétaux (CONV)</t>
  </si>
  <si>
    <t>Konservierte Pflanzen und Pflanzenprodukte (UMS)</t>
  </si>
  <si>
    <t>Packaged processed products (CONV)</t>
  </si>
  <si>
    <t>Verpakte verwerkte producten (OMS)</t>
  </si>
  <si>
    <t>Produits transformés emballés (CONV)</t>
  </si>
  <si>
    <t>Verpackte verarbeitete Produkte (UMS)</t>
  </si>
  <si>
    <t>Packaged unprocessed products (CONV)</t>
  </si>
  <si>
    <t>Verpakte onbewerkte producten (OMS)</t>
  </si>
  <si>
    <t>Produits non transformés emballés (CONV)</t>
  </si>
  <si>
    <t>Verpackte unverarbeitete Produkte (UMS)</t>
  </si>
  <si>
    <t>Pre-packaged processed products (CONV)</t>
  </si>
  <si>
    <t>Voorverpakte verwerkte producten (OMS)</t>
  </si>
  <si>
    <t>Produits transformés préemballés (CONV)</t>
  </si>
  <si>
    <t>Vorverpackte verarbeitete Produkte (UMS)</t>
  </si>
  <si>
    <t>Pre-packaged unprocessed products (CONV)</t>
  </si>
  <si>
    <t>Voorverpakte onbewerkte producten (OMS)</t>
  </si>
  <si>
    <t>Produits non transformés préemballés (CONV)</t>
  </si>
  <si>
    <t>Vorverpackte, unverarbeitete Produkte (UMS)</t>
  </si>
  <si>
    <t>Processed agricultural products intended as foodstuffs (CONV)</t>
  </si>
  <si>
    <t>Verwerkte landbouwproducten bestemd als levensmiddel (OMS)</t>
  </si>
  <si>
    <t>Produits agricoles transformés destinés comme denrées alimentaires (CONV)</t>
  </si>
  <si>
    <t>Verarbeitete landwirtschaftliche Produkte, die als Nahrungsmittel bestimmt sind (UMS)</t>
  </si>
  <si>
    <t>Unpackaged processed products (CONV)</t>
  </si>
  <si>
    <t>Onverpakte verwerkte producten (OMS)</t>
  </si>
  <si>
    <t>Produits transformés non emballés (CONV)</t>
  </si>
  <si>
    <t>Unverpackte verarbeitete Produkte (UMS)</t>
  </si>
  <si>
    <t>Unpackaged unprocessed products (CONV)</t>
  </si>
  <si>
    <t>Onverpakte onbewerkte producten (OMS)</t>
  </si>
  <si>
    <t>Produits non transformés non emballés (CONV)</t>
  </si>
  <si>
    <t>Unverpackte unverarbeitete Produkte (UMS)</t>
  </si>
  <si>
    <t>Livestock and unprocessed livestock products (WILD)</t>
  </si>
  <si>
    <t>Dieren en onverwerkte dierlijke producten (WILD)</t>
  </si>
  <si>
    <t>Animaux et produits animaux non transformés (SAUV)</t>
  </si>
  <si>
    <t>Tiere und unverarbeitete tierische Erzeugnisse (WILD)</t>
  </si>
  <si>
    <t>Packaged products (WILD)</t>
  </si>
  <si>
    <t>Verpakte producten (WILD)</t>
  </si>
  <si>
    <t>Produits emballés (SAUV)</t>
  </si>
  <si>
    <t>Verpackte Produkte (WILD)</t>
  </si>
  <si>
    <t>Pre-packaged products (WILD)</t>
  </si>
  <si>
    <t>Voorverpakte producten (WILD)</t>
  </si>
  <si>
    <t>Produits préemballés (SAUV)</t>
  </si>
  <si>
    <t>Vorverpackte Produkte (WILD)</t>
  </si>
  <si>
    <t>Prepared composite dishes, savory spreads and savory snacks (WILD)</t>
  </si>
  <si>
    <t>Bereide samengestelde gerechten, hartige smeersels en hartige snacks (WILD)</t>
  </si>
  <si>
    <t>Plats composés préparés, pâtes à tartiner salées et snacks salés (SAUV)</t>
  </si>
  <si>
    <t>Zubereitete zusammengesetzte Gerichte, herzhafte Aufstriche und herzhafte Snacks (WILD)</t>
  </si>
  <si>
    <t>Processed agricultural products intended as foodstuffs (WILD)</t>
  </si>
  <si>
    <t>Verwerkte landbouwproducten bestemd als levensmiddel (WILD)</t>
  </si>
  <si>
    <t>Produits agricoles transformés destinés comme denrées alimentaires (SAUV)</t>
  </si>
  <si>
    <t>Verarbeitete landwirtschaftliche Produkte, die als Nahrungsmittel bestimmt sind (WILD)</t>
  </si>
  <si>
    <t>Processed meat, meat preparations and meat products (WILD)</t>
  </si>
  <si>
    <t>Verwerkt Vlees, vleesbereidingen en vleesproducten (WILD)</t>
  </si>
  <si>
    <t>Viande transformée, préparations de viande et produits à base de viande (SAUV)</t>
  </si>
  <si>
    <t>Verarbeitetes Fleisch, Fleischzubereitungen und Fleischprodukte (WILD)</t>
  </si>
  <si>
    <t>Unpackaged products (WILD)</t>
  </si>
  <si>
    <t>Onverpakte producten (WILD)</t>
  </si>
  <si>
    <t>Produits non emballés (SAUV)</t>
  </si>
  <si>
    <t>Unverpackte Produkte (WILD)</t>
  </si>
  <si>
    <t>Unprocessed fish and aquaculture products (including algae) (WILD)</t>
  </si>
  <si>
    <t>Onverwerkte vis en aquacultuurproducten (inclusief algen) (WILD)</t>
  </si>
  <si>
    <t>Poissons et produits de l’aquaculture (y compris les algues) (SAUV)</t>
  </si>
  <si>
    <t>Unverarbeiteter Fisch und Aquakulturerzeugnisse (einschließlich Algen) (WILD)</t>
  </si>
  <si>
    <t>Baby and infant nutrition (&lt; 95% ORG)</t>
  </si>
  <si>
    <t>Baby- en kindervoeding (&lt; 95% BIO)</t>
  </si>
  <si>
    <t>Nutrition bébé et nourrisson (&lt; 95% BIO)</t>
  </si>
  <si>
    <t>Baby- und Kleinkindernährung (&lt; 95% BIO)</t>
  </si>
  <si>
    <t>Bakery products (bread and pastries, cake and biscuits, Bake-off included) (&lt; 95% ORG)</t>
  </si>
  <si>
    <t>Bakkerijproducten (brood, banket, gebak en koeken, inclusief Bake-off) (&lt; 95% BIO)</t>
  </si>
  <si>
    <t>Produits de boulangerie (pain, viennoiserie, pâtisserie et biscuits, Bake-off inclus) (&lt; 95% BIO)</t>
  </si>
  <si>
    <t>Backwaren (Brot und Gebäck, Feingebäck und Kuchen, Bake-off inklusive) (&lt; 95% BIO)</t>
  </si>
  <si>
    <t>Beverages (alcoholic and non-alcoholic) (&lt; 95% ORG)</t>
  </si>
  <si>
    <t>Dranken (alcoholisch en niet-alcoholisch) (&lt; 95% BIO)</t>
  </si>
  <si>
    <t>Boissons (alcoolisées et non alcoolisées) (&lt; 95% BIO)</t>
  </si>
  <si>
    <t>Getränke (alkoholisch und alkoholfrei) (&lt; 95% BIO)</t>
  </si>
  <si>
    <t>Canned plants and plant products (&lt; 95% ORG)</t>
  </si>
  <si>
    <t>Conserven van planten en plantaardige producten (&lt; 95% BIO)</t>
  </si>
  <si>
    <t>Conserves de végétaux et de produits végétaux (&lt; 95% BIO)</t>
  </si>
  <si>
    <t>Konservierte Pflanzen und Pflanzenprodukte (&lt; 95% BIO)</t>
  </si>
  <si>
    <t>Cocoa-based products (&lt; 95% ORG)</t>
  </si>
  <si>
    <t>Producten op basis van cacao (&lt; 95% BIO)</t>
  </si>
  <si>
    <t>Produits à base de cacao (&lt; 95% BIO)</t>
  </si>
  <si>
    <t>Produkte auf Kakaobasis (&lt; 95% BIO)</t>
  </si>
  <si>
    <t>Coffee, tea, infusions (dry) (&lt; 95% ORG)</t>
  </si>
  <si>
    <t>Koffie, thee, infusies (droog) (&lt; 95% BIO)</t>
  </si>
  <si>
    <t>Café, thé, infusions (sec) (&lt; 95% BIO)</t>
  </si>
  <si>
    <t>Kaffee, Tee, Aufgüsse (trocken) (&lt; 95% BIO)</t>
  </si>
  <si>
    <t>Dairy and egg-based products (&lt; 95% ORG)</t>
  </si>
  <si>
    <t>Melkproducten en producten op basis van eieren (&lt; 95% BIO)</t>
  </si>
  <si>
    <t>Produits laitiers et produits à base d'oeufs (&lt; 95% BIO)</t>
  </si>
  <si>
    <t>Produkte auf Milch- und Eibasis (&lt; 95% BIO)</t>
  </si>
  <si>
    <t>Livestock and unprocessed livestock products (&lt; 95% ORG)</t>
  </si>
  <si>
    <t>Dieren en onverwerkte dierlijke producten (&lt; 95% BIO)</t>
  </si>
  <si>
    <t>Animaux et produits animaux non transformés (&lt; 95% BIO)</t>
  </si>
  <si>
    <t>Tiere und unverarbeitete tierische Erzeugnisse (&lt; 95% BIO)</t>
  </si>
  <si>
    <t>Meat substitutes (&lt; 95% ORG)</t>
  </si>
  <si>
    <t>Vleesvervangers (&lt; 95% BIO)</t>
  </si>
  <si>
    <t>Substituts de viande (&lt; 95% BIO)</t>
  </si>
  <si>
    <t>Fleischersatz (&lt; 95% BIO)</t>
  </si>
  <si>
    <t>Milk substitutes (&lt; 95% ORG)</t>
  </si>
  <si>
    <t>Melkvervangers (&lt; 95% BIO)</t>
  </si>
  <si>
    <t>Substituts du lait (&lt; 95% BIO)</t>
  </si>
  <si>
    <t>Milchersatz (&lt; 95% BIO)</t>
  </si>
  <si>
    <t>Nutritional supplements (&lt; 95% ORG)</t>
  </si>
  <si>
    <t>Voedingssupplementen (&lt; 95% BIO)</t>
  </si>
  <si>
    <t>Compléments alimentaires (&lt; 95% BIO)</t>
  </si>
  <si>
    <t>Nahrungsergänzungsmittel (&lt; 95% BIO)</t>
  </si>
  <si>
    <t>Oils and fats (&lt; 95% ORG)</t>
  </si>
  <si>
    <t>Oliën en vetten (&lt; 95% BIO)</t>
  </si>
  <si>
    <t>Huiles et graisses (&lt; 95% BIO)</t>
  </si>
  <si>
    <t>Öle und Fette (&lt; 95% BIO)</t>
  </si>
  <si>
    <t>Packaged products (&lt; 95% ORG)</t>
  </si>
  <si>
    <t>Verpakte producten (&lt; 95% BIO)</t>
  </si>
  <si>
    <t>Produits emballés (&lt; 95% BIO)</t>
  </si>
  <si>
    <t>Verpackte Produkte (&lt; 95% BIO)</t>
  </si>
  <si>
    <t>Pre-packaged products (&lt; 95% ORG)</t>
  </si>
  <si>
    <t>Voorverpakte producten (&lt; 95% BIO)</t>
  </si>
  <si>
    <t>Produits préemballés (&lt; 95% BIO)</t>
  </si>
  <si>
    <t>Vorverpackte Produkte (&lt; 95% BIO)</t>
  </si>
  <si>
    <t>Prepared composite dishes, savory spreads and savory snacks (&lt; 95% ORG)</t>
  </si>
  <si>
    <t>Bereide samengestelde gerechten, hartige smeersels en hartige snacks (&lt; 95% BIO)</t>
  </si>
  <si>
    <t>Plats composés préparés, pâtes à tartiner salées et snacks salés (&lt; 95% BIO)</t>
  </si>
  <si>
    <t>Zubereitete zusammengesetzte Gerichte, herzhafte Aufstriche und herzhafte Snacks (&lt; 95% BIO)</t>
  </si>
  <si>
    <t>Processed agricultural products intended as foodstuffs (&lt; 95% ORG)</t>
  </si>
  <si>
    <t>Verwerkte landbouwproducten bestemd als levensmiddel (&lt; 95% BIO)</t>
  </si>
  <si>
    <t>Produits agricoles transformés destinés comme denrées alimentaires (&lt; 95% BIO)</t>
  </si>
  <si>
    <t>Verarbeitete landwirtschaftliche Produkte, die als Nahrungsmittel bestimmt sind (&lt; 95% BIO)</t>
  </si>
  <si>
    <t>Processed meat, meat preparations and meat products (&lt; 95% ORG)</t>
  </si>
  <si>
    <t>Verwerkt Vlees, vleesbereidingen en vleesproducten (&lt; 95% BIO)</t>
  </si>
  <si>
    <t>Viande transformée, préparations de viande et produits à base de viande (&lt; 95% BIO)</t>
  </si>
  <si>
    <t>Verarbeitetes Fleisch, Fleischzubereitungen und Fleischprodukte (&lt; 95% BIO)</t>
  </si>
  <si>
    <t>Products based on grains (including flour, binding agents, ...), nuts, seeds and kernels (&lt; 95% ORG)</t>
  </si>
  <si>
    <t>Producten op basis van granen (inclusief bloem, bindmiddelen, ...), noten, zaden en pitten (&lt; 95% BIO)</t>
  </si>
  <si>
    <t>Produits à base de céréales (y compris farine, liants, ...), noix, graines et noyaux (&lt; 95% BIO)</t>
  </si>
  <si>
    <t>Produkte auf Basis von Getreide (einschließlich Mehl, Bindemittel, ...), Nüssen, Samen und Kernen (&lt; 95% BIO)</t>
  </si>
  <si>
    <t>Products based on potatoes, fruit, vegetables and/or pulses (&lt; 95% ORG)</t>
  </si>
  <si>
    <t>Producten op basis van aardappelen, fruit, groenten en/of peulvruchten (&lt; 95% BIO)</t>
  </si>
  <si>
    <t>Produits à base de pommes de terre, fruits, légumes et/ou légumineuses (&lt; 95% BIO)</t>
  </si>
  <si>
    <t>Produkte auf Basis von Kartoffeln, Obst, Gemüse und/oder Hülsenfrüchten (&lt; 95% BIO)</t>
  </si>
  <si>
    <t>Sauces, spices, herbs and seasonings (&lt; 95% ORG)</t>
  </si>
  <si>
    <t>Sauzen, specerijen, kruiden en smaakmakers (&lt; 95% BIO)</t>
  </si>
  <si>
    <t>Sauces, épices, herbes et assaisonnements (&lt; 95% BIO)</t>
  </si>
  <si>
    <t>Soßen, Gewürze, Kräuter und Würzmittel (&lt; 95% BIO)</t>
  </si>
  <si>
    <t>Sugar, syrup, confectionery, sweet sauces, honey and sweetening products (&lt; 95% ORG)</t>
  </si>
  <si>
    <t>Suiker, stroop, snoepgoed, zoete sauzen, honing en zoetmakende producten (&lt; 95% BIO)</t>
  </si>
  <si>
    <t>Sucre, sirop, confisseries, sauces sucrées, miel et édulcorants (&lt; 95% BIO)</t>
  </si>
  <si>
    <t>Zucker, Sirup, Süßigkeiten, süße Soßen, Honig und Süßungsmittel (&lt; 95% BIO)</t>
  </si>
  <si>
    <t>Unpackaged products (&lt; 95% ORG)</t>
  </si>
  <si>
    <t>Onverpakte producten (&lt; 95% BIO)</t>
  </si>
  <si>
    <t>Produits non emballés (&lt; 95% BIO)</t>
  </si>
  <si>
    <t>Unverpackte Produkte (&lt; 95% BIO)</t>
  </si>
  <si>
    <t>Unprocessed fish and aquaculture products (including algae) (&lt; 95% ORG)</t>
  </si>
  <si>
    <t>Onverwerkte vis en aquacultuurproducten (inclusief algen) (&lt; 95% BIO)</t>
  </si>
  <si>
    <t>Poissons et produits de l’aquaculture (y compris les algues) (&lt; 95% BIO)</t>
  </si>
  <si>
    <t>Unverarbeiteter Fisch und Aquakulturerzeugnisse (einschließlich Algen) (&lt; 95% BIO)</t>
  </si>
  <si>
    <t>Vegetarian/vegan preparations (&lt; 95% ORG)</t>
  </si>
  <si>
    <t>Vegetarische/veganistische bereidingen (&lt; 95% BIO)</t>
  </si>
  <si>
    <t>Préparations végétariennes/végétaliennes (&lt; 95% BIO)</t>
  </si>
  <si>
    <t>Vegetarische/vegane Zubereitungen (&lt; 95% BIO)</t>
  </si>
  <si>
    <t>Produits de boulangerie (pain, viennoiserie, pâtisserie et biscuits, Bake-off inclus)</t>
  </si>
  <si>
    <t>Producten op basis van aardappelen, fruit, groenten en/of peulvruchten</t>
  </si>
  <si>
    <t>Sauces, spices, herbs and seasonings</t>
  </si>
  <si>
    <t>Sauzen, specerijen, kruiden en smaakmakers</t>
  </si>
  <si>
    <t>Sauces, épices, herbes et assaisonnements</t>
  </si>
  <si>
    <t>Soßen, Gewürze, Kräuter und Würzmittel</t>
  </si>
  <si>
    <t>Vegetarian/vegan preparations</t>
  </si>
  <si>
    <t>Vegetarische/veganistische bereidingen</t>
  </si>
  <si>
    <t>Préparations végétariennes/végétaliennes</t>
  </si>
  <si>
    <t>Vegetarische/vegane Zubereitungen</t>
  </si>
  <si>
    <t>Halffabricaten</t>
  </si>
  <si>
    <t>Naam van het product</t>
  </si>
  <si>
    <t xml:space="preserve">Gelieve de ingevulde fiche door te sturen naar uw controleur.  Uw controleur overloopt nadien nog eens alle ingevulde informatie en zal eventueel bijkomende vragen stellen. </t>
  </si>
  <si>
    <t xml:space="preserve">Integra klantnummer: </t>
  </si>
  <si>
    <t xml:space="preserve">Aan welke doelgroep verkoopt u? </t>
  </si>
  <si>
    <t>Wordt er voor opslag beroep gedaan op onderaannemers? 
Zo ja, wie (naam, adres en certificaat)</t>
  </si>
  <si>
    <t>www.tuv-nord.com/be/nl/home/</t>
  </si>
  <si>
    <t>Verklaringen van gebruikte woorden</t>
  </si>
  <si>
    <t>Biologische Activiteit</t>
  </si>
  <si>
    <t xml:space="preserve">De handelingen die u uitvoert of laat uitvoeren met de bedoeling om biologische producten op de markt te brengen.  Deze kunnen zowel fysiek als administratief zijn. </t>
  </si>
  <si>
    <t>Productaanvraag</t>
  </si>
  <si>
    <t xml:space="preserve">De aanvraag van een product of productgroep waarvoor u een bepaalde biologische activiteit wil uitvoeren.  De aanvraag bezorgt u via dit ingevulde document. </t>
  </si>
  <si>
    <t>Productgroep</t>
  </si>
  <si>
    <t xml:space="preserve">Een voorgedefinieerde groep van producten waaronder de producten vallen op dewelke u een biologische activiteit wil uitvoeren. </t>
  </si>
  <si>
    <t xml:space="preserve">Een voorgedefinieerde categorie van producten zoals opgenomen in VO (EU) 2018/848. </t>
  </si>
  <si>
    <t xml:space="preserve">Het wijzigen van primaire, secundaire of tertiaire verpakkingen, waarbij de producten in een aangepaste verkoopseenheid worden gestoken met de bedoeling deze zo te verkopen.  </t>
  </si>
  <si>
    <t xml:space="preserve">Producten die u volledig afgewerkt aankoopt van een leverancier, waarbij uw gegevens als verantwoordelijke van het product op het etiket staan.  U verkoopt deze producten met dit etiket.  </t>
  </si>
  <si>
    <r>
      <t xml:space="preserve">Bereidingen waarbij </t>
    </r>
    <r>
      <rPr>
        <b/>
        <sz val="11"/>
        <color theme="1"/>
        <rFont val="Calibri"/>
        <family val="2"/>
        <scheme val="minor"/>
      </rPr>
      <t>geen verwerking</t>
    </r>
    <r>
      <rPr>
        <sz val="11"/>
        <color theme="1"/>
        <rFont val="Calibri"/>
        <family val="2"/>
        <scheme val="minor"/>
      </rPr>
      <t xml:space="preserve"> gebeurt.  Dit zijn levensmiddelen die worden verdeeld, in partjes, plakken of stukken gesneden, uitgebeend, gehakt, van de huid ontdaan, gemalen, versneden, gereinigd, bijgesneden, gepeld, geplet, gekoeld, bevroren, diepgevroren of ontdooid.  </t>
    </r>
  </si>
  <si>
    <r>
      <t xml:space="preserve">Bereidingen waarbij </t>
    </r>
    <r>
      <rPr>
        <b/>
        <sz val="11"/>
        <color theme="1"/>
        <rFont val="Calibri"/>
        <family val="2"/>
        <scheme val="minor"/>
      </rPr>
      <t>verwerking</t>
    </r>
    <r>
      <rPr>
        <sz val="11"/>
        <color theme="1"/>
        <rFont val="Calibri"/>
        <family val="2"/>
        <scheme val="minor"/>
      </rPr>
      <t xml:space="preserve"> gebeurt.  Dit zijn handelingen die het oorspronkelijke product ingrijpend 
wijzigen, onder meer door middel van verhitten, roken, zouten, rijpen, drogen, marineren, extraheren of extruderen, of een combinatie van dergelijke behandelingen.  </t>
    </r>
  </si>
  <si>
    <t xml:space="preserve">Uitvoeren van producten van de Europese Unie naar derde landen. </t>
  </si>
  <si>
    <t xml:space="preserve">Invoeren van producten van derde landen naar de Europese Unie op basis van een COI in TRACES.  Producten die binnen de EU getransporteerd worden, worden niet aanzien als import. </t>
  </si>
  <si>
    <t>De opslag van eigen grondstoffen of afgewerkte producten op een andere locatie dan degene waar de biologische activiteit gebeurt.  Deze locatie dient enkel als plaats om eigen producten tijdelijk op te slaan.</t>
  </si>
  <si>
    <t xml:space="preserve">Uitvoeren van producten van de Europese Unie naar derde landen waarbij de uitgevoerde producten niet uw eigendom zijn.  U doet dit in opdracht van de eigenaar. </t>
  </si>
  <si>
    <t xml:space="preserve">Het wijzigen van primaire, secundaire of tertiaire verpakkingen in opdracht van de eigenaar, waarbij de producten in een aangepaste verkoopseenheid worden gestoken met de bedoeling deze zo te verkopen.  U bent zelf geen eigenaar van de producten maar de opdrachtgever blijft hiervan eigenaar.  </t>
  </si>
  <si>
    <t xml:space="preserve">Invoeren van producten van derde landen naar de Europese Unie waarbij u zelf geen eigenaar bent van de producten.  U wordt aanzien als de 1e fysieke ontvanger en voert ook de overeenstemmingscontrole uit op basis van een COI in TRACES.  Producten die binnen de EU getransporteerd worden, worden niet aanzien als import. </t>
  </si>
  <si>
    <t xml:space="preserve">U slaat producten op waarvan u geen eigenaar bent in opdracht van de eigenaar, met als doel de producten uit te leveren aan de klanten van de opdrachtgever zonder enige verdere wijziging van het product.  Het gaat hier om onverpakte producten.  </t>
  </si>
  <si>
    <t xml:space="preserve">U slaat producten op waarvan u geen eigenaar bent in opdracht van de eigenaar, met als doel de producten uit te leveren aan de klanten van de opdrachtgever zonder enige verdere wijziging van het product.  Het gaat hier om verpakte producten.  </t>
  </si>
  <si>
    <r>
      <t xml:space="preserve">Bereidingen waarbij </t>
    </r>
    <r>
      <rPr>
        <b/>
        <sz val="11"/>
        <color theme="1"/>
        <rFont val="Calibri"/>
        <family val="2"/>
        <scheme val="minor"/>
      </rPr>
      <t>geen verwerking</t>
    </r>
    <r>
      <rPr>
        <sz val="11"/>
        <color theme="1"/>
        <rFont val="Calibri"/>
        <family val="2"/>
        <scheme val="minor"/>
      </rPr>
      <t xml:space="preserve"> gebeurt op producten waarvan u geen eigenaar bent.  U doet dit in opdracht van de eigenaar.  Dit zijn levensmiddelen die worden verdeeld, in partjes, plakken of stukken gesneden, uitgebeend, gehakt, van de huid ontdaan, gemalen, versneden, gereinigd, bijgesneden, gepeld, geplet, gekoeld, bevroren, diepgevroren of ontdooid.  </t>
    </r>
  </si>
  <si>
    <r>
      <t xml:space="preserve">Bereidingen waarbij </t>
    </r>
    <r>
      <rPr>
        <b/>
        <sz val="11"/>
        <color theme="1"/>
        <rFont val="Calibri"/>
        <family val="2"/>
        <scheme val="minor"/>
      </rPr>
      <t>verwerking</t>
    </r>
    <r>
      <rPr>
        <sz val="11"/>
        <color theme="1"/>
        <rFont val="Calibri"/>
        <family val="2"/>
        <scheme val="minor"/>
      </rPr>
      <t xml:space="preserve"> gebeurt op producten waarvan u geen eigenaar bent.  U doet dit in opdracht van de eigenaar.  Dit zijn handelingen die het oorspronkelijke product ingrijpend wijzigen, onder meer door middel van verhitten, roken, zouten, rijpen, drogen, marineren, extraheren of extruderen, of een combinatie van dergelijke behandelingen.  </t>
    </r>
  </si>
  <si>
    <t xml:space="preserve">U koopt producten aan met als doel de producten uit te leveren aan de klanten zonder enige verdere wijziging van het product.  Dit zowel fysiek als administratief waarbij u beroep doet op een dienstverlener (loonwerker).  Het gaat hier om onverpakte producten.  </t>
  </si>
  <si>
    <t xml:space="preserve">U koopt producten aan met als doel de producten uit te leveren aan de klanten zonder enige verdere wijziging van het product.  Dit zowel fysiek als administratief waarbij u beroep doet op een dienstverlener (loonwerker).  Het gaat hier om verpakte producten.  </t>
  </si>
  <si>
    <t xml:space="preserve">Planten en plantaardige producten bestemd voor als levensmiddel (of diervoeder), inclusief zaden en ander plantaardig teeltmateriaal, die geen behandeling hebben ondergaan, met inbegrip van producten die zijn verdeeld, in partjes, plakken of stukken gesneden, gehakt, gemalen, versneden, gereinigd, bijgesneden, gepeld, geplet, gekoeld, bevroren, diepgevroren of ontdooid.  </t>
  </si>
  <si>
    <t xml:space="preserve">Levende dieren en vlees, eieren, melk, ... afkomstig van dieren en bestemd als levensmiddel (of diervoeder), die geen behandeling hebben ondergaan, met inbegrip van producten die zijn verdeeld, in partjes, plakken of stukken gesneden, uitgebeend, gehakt, van de huid ontdaan, gemalen, versneden, gereinigd, bijgesneden, gepeld, geplet, gekoeld, bevroren, diepgevroren of ontdooid.  </t>
  </si>
  <si>
    <t xml:space="preserve">Algen en aquacultuurproducten bestemd als levensmiddel (of diervoeder), die geen behandeling hebben ondergaan, met inbegrip van producten die zijn verdeeld, in partjes, plakken of stukken gesneden, uitgebeend, gehakt, van de huid ontdaan, gemalen, versneden, gereinigd, bijgesneden, gepeld, geplet, gekoeld, bevroren, diepgevroren of ontdooid.  </t>
  </si>
  <si>
    <t xml:space="preserve">Levensmiddelen die zijn ontstaan door de verwerking van onverwerkte producten; deze producten kunnen ingrediënten bevatten die nodig zijn voor de vervaardiging ervan of om ze specifieke kenmerken te geven.  </t>
  </si>
  <si>
    <t>Alle stoffen en producten, inclusief additieven, verwerkt, gedeeltelijk verwerkt of onverwerkt, die bestemd zijn om te worden gebruikt voor orale vervoedering aan dieren.</t>
  </si>
  <si>
    <t>Producten van de wijnsector zoals bedoeld in Verordening (EU) nr. 1308/2013.</t>
  </si>
  <si>
    <t>Bepaalde andere producten die nauw verband houden met de landbouw en opgenomen zijn in bijlage I bij Verordening (EU) nr. 2018/848.</t>
  </si>
  <si>
    <t>Groep van producten die bestemd zijn voor of als diervoeder.</t>
  </si>
  <si>
    <t>Producten afkomstig van planten die eventueel verduurzaamd zijn, maar niet verwerkt.</t>
  </si>
  <si>
    <t xml:space="preserve">Producten met een hoofdingrediënt vanuit de jacht of visserij.  Dat ingrediënt is niet biologisch. </t>
  </si>
  <si>
    <t>Producten opgenomen in bijlage I bij Verordening (EU) nr. 2018/848.</t>
  </si>
  <si>
    <t>Producten waar minder dan 95% biologische ingrediënten in aanwezig zijn.</t>
  </si>
  <si>
    <t>De "gewone" biologische producten.</t>
  </si>
  <si>
    <t>Halffabrikaten die opgenomen moeten worden in de certificatie als subingrediënt voor andere producten.  Deze producten verschijnen niet op het certificaat.</t>
  </si>
  <si>
    <t>De opslag van eigen grondstoffen of afgewerkte producten op een andere locatie.  Deze wordt opgenomen in de certificatie en staat mee onder controle, maar verschijnt niet op het certificaat.</t>
  </si>
  <si>
    <t>Varia</t>
  </si>
  <si>
    <t>1e geadresseerde</t>
  </si>
  <si>
    <t>Bedrijf dat geïmporteerde goederen als eerste ontvangt in opdracht van de importeur en als eerste de goederen nakijkt op basis van de ontvangen documenten.  Deze is geen eigenaar van de goederen.</t>
  </si>
  <si>
    <t>Agrarisch</t>
  </si>
  <si>
    <t>Afkomstig van de landbouw.</t>
  </si>
  <si>
    <t>B2B</t>
  </si>
  <si>
    <t xml:space="preserve">Business to Business.  Bij verhandeling betekent dit dat u handelt met andere bedrijven. </t>
  </si>
  <si>
    <t>B2C</t>
  </si>
  <si>
    <t>Business to Consumer.  Bij verhandeling betekent dit dat u handelt met particulier klanten of consumenten.</t>
  </si>
  <si>
    <t>COI</t>
  </si>
  <si>
    <t>Certificate of Inspection.  Controlecertificaat voor import van biologische producten.  Dit certificaat moet steeds opgesteld worden voor geïmporteerde biologische producten.</t>
  </si>
  <si>
    <t>Loonwerker</t>
  </si>
  <si>
    <t xml:space="preserve">Een dienstverlener die in opdracht van een eigenaar bepaalde onderdelen in het proces op zich neemt.  Deze is nooit eigenaar van de goederen, maar kan wel eigen grondstoffen inbrengen. </t>
  </si>
  <si>
    <t>Nevenproducten</t>
  </si>
  <si>
    <t>Onderaannemer</t>
  </si>
  <si>
    <t xml:space="preserve">Een dienstverlener die bepaalde onderdelen in het proces op zich neemt.  In tegenstelling tot de loonwerker is deze wel eigenaar van de goederen en levert ook een afgewerkt product af. </t>
  </si>
  <si>
    <t>Onverpakt</t>
  </si>
  <si>
    <t>Producten zonder primaire verpakking</t>
  </si>
  <si>
    <t>Groep van producten waaronder specifieke producten kunnen ingedeeld worden.</t>
  </si>
  <si>
    <t>Technologische hulpstoffen</t>
  </si>
  <si>
    <t>TRACES</t>
  </si>
  <si>
    <t>TRACES (TRAde Control and Expert System) is een webapplicatie die de autoriteiten in alle EU-lidstaten en landen buiten de EU met elkaar verbindt. Het systeem is van toepassing voor de invoer van dieren, producten van dierlijke oorsprong, levensmiddelen en diervoeders van niet-dierlijke oorsprong, planten en plantaardige producten in de Europese Unie, de handel binnen de EU en de uitvoer van dieren en bepaalde dierlijke producten naar buiten de EU.</t>
  </si>
  <si>
    <t>Verpakt</t>
  </si>
  <si>
    <t>Producten met een primaire verpakking.  De inhoud is afgeschermd.  Deze verpakking is over het algemeen niet bestemd voor consumenten, maar "voorverpakte" producten zijn op zich ook "verpakte" producten.</t>
  </si>
  <si>
    <t>Voorverpakt</t>
  </si>
  <si>
    <t>Producten met een primaire verpakking.  De inhoud is afgeschermd.  Deze verpakking is bestemd voor consumenten en dient ook te voldoen aan Verordening (EU) nr. 1169/2011.</t>
  </si>
  <si>
    <t>Verklaring begrippen</t>
  </si>
  <si>
    <r>
      <t>·</t>
    </r>
    <r>
      <rPr>
        <b/>
        <sz val="10"/>
        <color theme="1"/>
        <rFont val="Times New Roman"/>
        <family val="1"/>
      </rPr>
      <t xml:space="preserve"> </t>
    </r>
    <r>
      <rPr>
        <b/>
        <sz val="10"/>
        <color theme="1"/>
        <rFont val="Calibri"/>
        <family val="2"/>
        <scheme val="minor"/>
      </rPr>
      <t xml:space="preserve">Bent u als exploitant aangemeld in TRACES voor biologische import? </t>
    </r>
    <r>
      <rPr>
        <b/>
        <sz val="10"/>
        <color theme="1"/>
        <rFont val="Symbol"/>
        <family val="1"/>
        <charset val="2"/>
      </rPr>
      <t>-&gt;</t>
    </r>
  </si>
  <si>
    <r>
      <t>·</t>
    </r>
    <r>
      <rPr>
        <b/>
        <sz val="10"/>
        <color theme="1"/>
        <rFont val="Times New Roman"/>
        <family val="1"/>
      </rPr>
      <t> </t>
    </r>
    <r>
      <rPr>
        <b/>
        <sz val="10"/>
        <color theme="1"/>
        <rFont val="Calibri"/>
        <family val="2"/>
        <scheme val="minor"/>
      </rPr>
      <t>Wordt er beroep gedaan op onderaannemers voor eerste ontvangst?</t>
    </r>
    <r>
      <rPr>
        <b/>
        <sz val="10"/>
        <color theme="1"/>
        <rFont val="Symbol"/>
        <family val="1"/>
        <charset val="2"/>
      </rPr>
      <t xml:space="preserve"> -&gt;</t>
    </r>
  </si>
  <si>
    <t>-&gt; Indien Ja: Gelieve het certificaat bij te voegen. 
Geef naam en adres van de onderaannemer:</t>
  </si>
  <si>
    <t>- Toegelaten levensmiddelenadditieven zoals bepaald in Artikel 24, lid 2, punt a), van Verordening (EU) 2018/848 verwijzende naar bijlage V, deel A, van Uitvoeringsverordening (EU) 2021/1165.  Opgelet: additieven die in deze lijst zijn aangeduid met een asterix (*) moeten worden meegerekend bij de ingrediënten van landbouwherkomst (1.1).  Dienen vrij te zijn van nanomaterialen volgens de technische fiche.</t>
  </si>
  <si>
    <t xml:space="preserve">- Toegelaten technische hulpstoffen zoals bepaald in Artikel 24, lid 2, punt a), van Verordening (EU) 2018/848 verwijzende naar bijlage V, deel A, van Uitvoeringsverordening (EU) 2021/1165.  Dienen vrij te zijn van nanomaterialen volgens de technische fiche.  </t>
  </si>
  <si>
    <t xml:space="preserve">Productnaam voor de receptuur in Deel 3 of 4: </t>
  </si>
  <si>
    <t>Datum</t>
  </si>
  <si>
    <t>File</t>
  </si>
  <si>
    <t xml:space="preserve">Opslaan als: </t>
  </si>
  <si>
    <t>Unprocessed plants and plant products (including substrate) (CONV)</t>
  </si>
  <si>
    <t>Onverwerkte planten en plantaardige producten (inclusief substraat) (OMS)</t>
  </si>
  <si>
    <t>Végétaux et produits végétaux non transformés (y compris substrat) (CONV)</t>
  </si>
  <si>
    <t>Unverarbeitete Pflanzen und Pflanzenerzeugnisse (einschließlich Substrat) (UMS)</t>
  </si>
  <si>
    <t>Unprocessed plants and plant products (including substrate) (&lt; 95% ORG)</t>
  </si>
  <si>
    <t>Onverwerkte planten en plantaardige producten (inclusief substraat) (&lt; 95% BIO)</t>
  </si>
  <si>
    <t>Végétaux et produits végétaux non transformés (y compris substrat) (&lt; 95% BIO)</t>
  </si>
  <si>
    <t>Unverarbeitete Pflanzen und Pflanzenerzeugnisse (einschließlich Substrat) (&lt; 95% BIO)</t>
  </si>
  <si>
    <t>Unprocessed plants and plant products (including substrate)</t>
  </si>
  <si>
    <t>Onverwerkte planten en plantaardige producten (inclusief substraat)</t>
  </si>
  <si>
    <t>Végétaux et produits végétaux non transformés (y compris substrat)</t>
  </si>
  <si>
    <t>Unverarbeitete Pflanzen und Pflanzenerzeugnisse (einschließlich Substrat)</t>
  </si>
  <si>
    <t xml:space="preserve">Voor biologische producten gaat het om goederen die van buiten de EU (derde land) naar de EU gebracht worden.  Binnen EU wordt een grensoverschrijding niet meer aanzien als een import.  </t>
  </si>
  <si>
    <t xml:space="preserve">Producten die ontstaan tijdens het productieproces.  Een product waarvan de productie uit efficiencyoverwegingen (procesoptimalisatie, terugbrengen omsteltijden, e.d.) wordt gepland in samenhang met een ander product.  </t>
  </si>
  <si>
    <t>Elke stof die op zichzelf niet als levensmiddel wordt geconsumeerd en bij de verwerking van grondstoffen, levensmiddelen of voedselingrediënten bewust wordt gebruikt om tijdens de bewerking of verwerking aan een bepaald technologisch doel te beantwoorden, en tevens kan leiden tot de onbedoelde maar technisch onvermijdelijke aanwezigheid van residuen van deze stof of bijproducten ervan in het eindproduct, mits deze residuen geen gevaar voor de gezondheid vormen en geen technologisch effect op het eindproduct hebben.</t>
  </si>
  <si>
    <r>
      <t xml:space="preserve">Om het document op te slaan, gebruikt u de </t>
    </r>
    <r>
      <rPr>
        <b/>
        <sz val="11"/>
        <color theme="1"/>
        <rFont val="Calibri"/>
        <family val="2"/>
        <scheme val="minor"/>
      </rPr>
      <t>voorgestelde naam in het gele vak</t>
    </r>
    <r>
      <rPr>
        <sz val="11"/>
        <color theme="1"/>
        <rFont val="Calibri"/>
        <family val="2"/>
        <scheme val="minor"/>
      </rPr>
      <t xml:space="preserve"> bovenaan in de fiche.  Deze naam vergemakkelijkt het opslaan in onze archieven.  </t>
    </r>
  </si>
  <si>
    <t xml:space="preserve">Indien de lijst van productgroepen leeg blijft na uw selectie, heeft u waarschijnlijk iets verkeerd aangeduid.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</si>
</sst>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6" x14ac:knownFonts="1">
    <font>
      <sz val="11"/>
      <color theme="1"/>
      <name val="Calibri"/>
      <family val="2"/>
      <scheme val="minor"/>
    </font>
    <font>
      <b/>
      <sz val="11"/>
      <color theme="1"/>
      <name val="Calibri"/>
      <family val="2"/>
      <scheme val="minor"/>
    </font>
    <font>
      <sz val="11"/>
      <name val="Calibri"/>
      <family val="2"/>
      <scheme val="minor"/>
    </font>
    <font>
      <u/>
      <sz val="11"/>
      <color theme="10"/>
      <name val="Calibri"/>
      <family val="2"/>
      <scheme val="minor"/>
    </font>
    <font>
      <b/>
      <sz val="11"/>
      <name val="Calibri"/>
      <family val="2"/>
      <scheme val="minor"/>
    </font>
    <font>
      <sz val="9"/>
      <color theme="1"/>
      <name val="Calibri"/>
      <family val="2"/>
      <scheme val="minor"/>
    </font>
    <font>
      <b/>
      <sz val="18"/>
      <color theme="1"/>
      <name val="Calibri"/>
      <family val="2"/>
      <scheme val="minor"/>
    </font>
    <font>
      <sz val="8"/>
      <color theme="1"/>
      <name val="Calibri"/>
      <family val="2"/>
      <scheme val="minor"/>
    </font>
    <font>
      <sz val="11"/>
      <color rgb="FFFF0000"/>
      <name val="Calibri"/>
      <family val="2"/>
      <scheme val="minor"/>
    </font>
    <font>
      <sz val="11"/>
      <color theme="0"/>
      <name val="Calibri"/>
      <family val="2"/>
      <scheme val="minor"/>
    </font>
    <font>
      <sz val="9"/>
      <name val="Calibri"/>
      <family val="2"/>
      <scheme val="minor"/>
    </font>
    <font>
      <u/>
      <sz val="9"/>
      <color theme="10"/>
      <name val="Calibri"/>
      <family val="2"/>
      <scheme val="minor"/>
    </font>
    <font>
      <b/>
      <sz val="12"/>
      <color theme="1"/>
      <name val="Calibri"/>
      <family val="2"/>
      <scheme val="minor"/>
    </font>
    <font>
      <sz val="10"/>
      <color theme="1"/>
      <name val="Calibri"/>
      <family val="2"/>
      <scheme val="minor"/>
    </font>
    <font>
      <sz val="10"/>
      <color rgb="FFFF0000"/>
      <name val="Calibri"/>
      <family val="2"/>
      <scheme val="minor"/>
    </font>
    <font>
      <b/>
      <sz val="10"/>
      <color theme="1"/>
      <name val="Calibri"/>
      <family val="2"/>
      <scheme val="minor"/>
    </font>
    <font>
      <i/>
      <sz val="10"/>
      <color rgb="FFFF0000"/>
      <name val="Calibri"/>
      <family val="2"/>
      <scheme val="minor"/>
    </font>
    <font>
      <sz val="12"/>
      <color theme="1"/>
      <name val="Calibri"/>
      <family val="2"/>
      <scheme val="minor"/>
    </font>
    <font>
      <b/>
      <sz val="12"/>
      <color theme="1"/>
      <name val="Symbol"/>
      <family val="1"/>
      <charset val="2"/>
    </font>
    <font>
      <b/>
      <sz val="16"/>
      <color theme="1"/>
      <name val="Calibri"/>
      <family val="2"/>
      <scheme val="minor"/>
    </font>
    <font>
      <sz val="8"/>
      <name val="Calibri"/>
      <family val="2"/>
      <scheme val="minor"/>
    </font>
    <font>
      <b/>
      <sz val="10"/>
      <color theme="1"/>
      <name val="Symbol"/>
      <family val="1"/>
      <charset val="2"/>
    </font>
    <font>
      <b/>
      <sz val="10"/>
      <color theme="1"/>
      <name val="Times New Roman"/>
      <family val="1"/>
    </font>
    <font>
      <b/>
      <i/>
      <sz val="11"/>
      <color theme="1"/>
      <name val="Calibri"/>
      <family val="2"/>
      <scheme val="minor"/>
    </font>
    <font>
      <b/>
      <sz val="9"/>
      <color indexed="81"/>
      <name val="Tahoma"/>
      <family val="2"/>
    </font>
    <font>
      <sz val="7"/>
      <color theme="1"/>
      <name val="Calibri"/>
      <family val="2"/>
      <scheme val="minor"/>
    </font>
    <font>
      <b/>
      <sz val="20"/>
      <color rgb="FFFFFF00"/>
      <name val="Calibri"/>
      <family val="2"/>
      <scheme val="minor"/>
    </font>
    <font>
      <b/>
      <sz val="14"/>
      <color theme="1"/>
      <name val="Calibri"/>
      <family val="2"/>
      <scheme val="minor"/>
    </font>
    <font>
      <i/>
      <sz val="14"/>
      <color theme="1"/>
      <name val="Calibri"/>
      <family val="2"/>
      <scheme val="minor"/>
    </font>
    <font>
      <b/>
      <sz val="14"/>
      <color rgb="FFFF0000"/>
      <name val="Calibri"/>
      <family val="2"/>
      <scheme val="minor"/>
    </font>
    <font>
      <sz val="11"/>
      <color theme="0" tint="-4.9989318521683403E-2"/>
      <name val="Calibri"/>
      <family val="2"/>
      <scheme val="minor"/>
    </font>
    <font>
      <b/>
      <sz val="10"/>
      <color rgb="FFFF0000"/>
      <name val="Calibri"/>
      <family val="2"/>
      <scheme val="minor"/>
    </font>
    <font>
      <sz val="11"/>
      <color rgb="FFED0000"/>
      <name val="Calibri"/>
      <family val="2"/>
      <scheme val="minor"/>
    </font>
    <font>
      <sz val="10"/>
      <color rgb="FFED0000"/>
      <name val="Calibri"/>
      <family val="2"/>
      <scheme val="minor"/>
    </font>
    <font>
      <b/>
      <sz val="11"/>
      <color rgb="FFE40000"/>
      <name val="Calibri"/>
      <family val="2"/>
      <scheme val="minor"/>
    </font>
    <font>
      <b/>
      <sz val="10"/>
      <color rgb="FFE40000"/>
      <name val="Calibri"/>
      <family val="2"/>
      <scheme val="minor"/>
    </font>
  </fonts>
  <fills count="19">
    <fill>
      <patternFill patternType="none"/>
    </fill>
    <fill>
      <patternFill patternType="gray125"/>
    </fill>
    <fill>
      <patternFill patternType="solid">
        <fgColor rgb="FFD2F0FA"/>
        <bgColor indexed="64"/>
      </patternFill>
    </fill>
    <fill>
      <patternFill patternType="solid">
        <fgColor theme="9" tint="0.79998168889431442"/>
        <bgColor indexed="64"/>
      </patternFill>
    </fill>
    <fill>
      <patternFill patternType="solid">
        <fgColor theme="3" tint="0.79998168889431442"/>
        <bgColor indexed="64"/>
      </patternFill>
    </fill>
    <fill>
      <patternFill patternType="solid">
        <fgColor theme="6" tint="0.79998168889431442"/>
        <bgColor indexed="64"/>
      </patternFill>
    </fill>
    <fill>
      <patternFill patternType="solid">
        <fgColor rgb="FFFFFF00"/>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1" tint="0.34998626667073579"/>
        <bgColor indexed="64"/>
      </patternFill>
    </fill>
    <fill>
      <patternFill patternType="solid">
        <fgColor theme="4" tint="0.39997558519241921"/>
        <bgColor indexed="64"/>
      </patternFill>
    </fill>
    <fill>
      <patternFill patternType="lightUp">
        <fgColor theme="4"/>
        <bgColor theme="4" tint="-0.24994659260841701"/>
      </patternFill>
    </fill>
    <fill>
      <patternFill patternType="lightUp">
        <fgColor theme="4"/>
        <bgColor theme="0"/>
      </patternFill>
    </fill>
    <fill>
      <patternFill patternType="solid">
        <fgColor rgb="FFD9E1F2"/>
        <bgColor indexed="64"/>
      </patternFill>
    </fill>
    <fill>
      <patternFill patternType="solid">
        <fgColor rgb="FFA5A5A5"/>
        <bgColor indexed="64"/>
      </patternFill>
    </fill>
    <fill>
      <patternFill patternType="solid">
        <fgColor rgb="FF0070C0"/>
        <bgColor theme="4"/>
      </patternFill>
    </fill>
    <fill>
      <patternFill patternType="solid">
        <fgColor rgb="FFA5A5A5"/>
        <bgColor theme="4"/>
      </patternFill>
    </fill>
    <fill>
      <patternFill patternType="solid">
        <fgColor rgb="FF00B0F0"/>
        <bgColor indexed="64"/>
      </patternFill>
    </fill>
  </fills>
  <borders count="55">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thin">
        <color indexed="64"/>
      </bottom>
      <diagonal/>
    </border>
    <border>
      <left style="thick">
        <color theme="2" tint="-9.9917600024414813E-2"/>
      </left>
      <right style="thick">
        <color auto="1"/>
      </right>
      <top style="thick">
        <color theme="2" tint="-9.9917600024414813E-2"/>
      </top>
      <bottom/>
      <diagonal/>
    </border>
    <border>
      <left style="thick">
        <color theme="2" tint="-9.9917600024414813E-2"/>
      </left>
      <right style="thick">
        <color auto="1"/>
      </right>
      <top/>
      <bottom style="thick">
        <color auto="1"/>
      </bottom>
      <diagonal/>
    </border>
    <border>
      <left/>
      <right/>
      <top/>
      <bottom style="thick">
        <color auto="1"/>
      </bottom>
      <diagonal/>
    </border>
    <border>
      <left/>
      <right style="thick">
        <color auto="1"/>
      </right>
      <top/>
      <bottom style="thick">
        <color auto="1"/>
      </bottom>
      <diagonal/>
    </border>
    <border>
      <left style="thick">
        <color theme="0" tint="-4.9989318521683403E-2"/>
      </left>
      <right/>
      <top style="thick">
        <color theme="0" tint="-4.9989318521683403E-2"/>
      </top>
      <bottom/>
      <diagonal/>
    </border>
    <border>
      <left/>
      <right/>
      <top style="thick">
        <color theme="0" tint="-4.9989318521683403E-2"/>
      </top>
      <bottom/>
      <diagonal/>
    </border>
    <border>
      <left/>
      <right style="thick">
        <color auto="1"/>
      </right>
      <top style="thick">
        <color theme="0" tint="-4.9989318521683403E-2"/>
      </top>
      <bottom/>
      <diagonal/>
    </border>
    <border>
      <left style="thick">
        <color theme="0" tint="-4.9989318521683403E-2"/>
      </left>
      <right/>
      <top/>
      <bottom style="thick">
        <color auto="1"/>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medium">
        <color indexed="64"/>
      </top>
      <bottom style="medium">
        <color indexed="64"/>
      </bottom>
      <diagonal/>
    </border>
    <border>
      <left style="thick">
        <color theme="0" tint="-4.9989318521683403E-2"/>
      </left>
      <right style="thick">
        <color auto="1"/>
      </right>
      <top style="thick">
        <color theme="0" tint="-4.9989318521683403E-2"/>
      </top>
      <bottom style="thick">
        <color auto="1"/>
      </bottom>
      <diagonal/>
    </border>
  </borders>
  <cellStyleXfs count="2">
    <xf numFmtId="0" fontId="0" fillId="0" borderId="0"/>
    <xf numFmtId="0" fontId="3" fillId="0" borderId="0" applyNumberFormat="0" applyFill="0" applyBorder="0" applyAlignment="0" applyProtection="0"/>
  </cellStyleXfs>
  <cellXfs count="255">
    <xf numFmtId="0" fontId="0" fillId="0" borderId="0" xfId="0"/>
    <xf numFmtId="0" fontId="0" fillId="3" borderId="9" xfId="0" applyFill="1" applyBorder="1"/>
    <xf numFmtId="0" fontId="1" fillId="7" borderId="0" xfId="0" applyFont="1" applyFill="1" applyAlignment="1">
      <alignment horizontal="center"/>
    </xf>
    <xf numFmtId="0" fontId="1" fillId="0" borderId="0" xfId="0" applyFont="1" applyAlignment="1">
      <alignment horizontal="center"/>
    </xf>
    <xf numFmtId="0" fontId="0" fillId="3" borderId="0" xfId="0" applyFill="1"/>
    <xf numFmtId="0" fontId="0" fillId="6" borderId="0" xfId="0" applyFill="1"/>
    <xf numFmtId="0" fontId="0" fillId="3" borderId="9" xfId="0" applyFill="1" applyBorder="1" applyAlignment="1" applyProtection="1">
      <alignment horizontal="left" vertical="top"/>
      <protection locked="0"/>
    </xf>
    <xf numFmtId="0" fontId="0" fillId="3" borderId="9" xfId="0" applyFill="1" applyBorder="1" applyAlignment="1" applyProtection="1">
      <alignment horizontal="center" vertical="top"/>
      <protection locked="0"/>
    </xf>
    <xf numFmtId="164" fontId="0" fillId="5" borderId="9" xfId="0" applyNumberFormat="1" applyFill="1" applyBorder="1" applyAlignment="1">
      <alignment horizontal="right" vertical="top"/>
    </xf>
    <xf numFmtId="0" fontId="13" fillId="3" borderId="22" xfId="0" applyFont="1" applyFill="1" applyBorder="1" applyAlignment="1" applyProtection="1">
      <alignment horizontal="left" vertical="top" wrapText="1"/>
      <protection locked="0"/>
    </xf>
    <xf numFmtId="0" fontId="13" fillId="3" borderId="9" xfId="0" applyFont="1" applyFill="1" applyBorder="1" applyAlignment="1" applyProtection="1">
      <alignment horizontal="left" vertical="top" wrapText="1"/>
      <protection locked="0"/>
    </xf>
    <xf numFmtId="0" fontId="15" fillId="2" borderId="25" xfId="0" applyFont="1" applyFill="1" applyBorder="1" applyAlignment="1">
      <alignment horizontal="center" vertical="center" wrapText="1"/>
    </xf>
    <xf numFmtId="0" fontId="12" fillId="0" borderId="1" xfId="0" applyFont="1" applyBorder="1" applyAlignment="1">
      <alignment horizontal="left"/>
    </xf>
    <xf numFmtId="0" fontId="0" fillId="0" borderId="2" xfId="0" applyBorder="1"/>
    <xf numFmtId="0" fontId="4" fillId="0" borderId="2" xfId="0" applyFont="1" applyBorder="1" applyAlignment="1">
      <alignment horizontal="left"/>
    </xf>
    <xf numFmtId="0" fontId="0" fillId="0" borderId="3" xfId="0" applyBorder="1"/>
    <xf numFmtId="0" fontId="5" fillId="0" borderId="4" xfId="0" applyFont="1" applyBorder="1" applyAlignment="1">
      <alignment horizontal="left"/>
    </xf>
    <xf numFmtId="0" fontId="2" fillId="0" borderId="0" xfId="0" applyFont="1"/>
    <xf numFmtId="0" fontId="1" fillId="0" borderId="0" xfId="0" applyFont="1" applyAlignment="1">
      <alignment horizontal="left"/>
    </xf>
    <xf numFmtId="0" fontId="0" fillId="0" borderId="0" xfId="0" applyAlignment="1">
      <alignment horizontal="left"/>
    </xf>
    <xf numFmtId="0" fontId="0" fillId="0" borderId="5" xfId="0" applyBorder="1"/>
    <xf numFmtId="0" fontId="10" fillId="0" borderId="4" xfId="0" applyFont="1" applyBorder="1"/>
    <xf numFmtId="0" fontId="11" fillId="0" borderId="4" xfId="1" applyFont="1" applyBorder="1" applyProtection="1"/>
    <xf numFmtId="0" fontId="11" fillId="0" borderId="6" xfId="1" applyFont="1" applyFill="1" applyBorder="1" applyProtection="1"/>
    <xf numFmtId="0" fontId="0" fillId="0" borderId="7" xfId="0" applyBorder="1"/>
    <xf numFmtId="0" fontId="0" fillId="0" borderId="8" xfId="0" applyBorder="1"/>
    <xf numFmtId="0" fontId="9" fillId="0" borderId="0" xfId="0" applyFont="1"/>
    <xf numFmtId="0" fontId="7" fillId="0" borderId="0" xfId="0" quotePrefix="1" applyFont="1" applyAlignment="1">
      <alignment vertical="top"/>
    </xf>
    <xf numFmtId="0" fontId="14" fillId="0" borderId="0" xfId="0" applyFont="1"/>
    <xf numFmtId="0" fontId="13" fillId="0" borderId="0" xfId="0" applyFont="1"/>
    <xf numFmtId="0" fontId="6" fillId="0" borderId="0" xfId="0" applyFont="1" applyAlignment="1">
      <alignment horizontal="center" vertical="center"/>
    </xf>
    <xf numFmtId="0" fontId="17" fillId="0" borderId="0" xfId="0" applyFont="1" applyAlignment="1">
      <alignment horizontal="left" indent="4"/>
    </xf>
    <xf numFmtId="0" fontId="17" fillId="0" borderId="0" xfId="0" applyFont="1"/>
    <xf numFmtId="0" fontId="21" fillId="0" borderId="0" xfId="0" applyFont="1" applyAlignment="1">
      <alignment horizontal="left" vertical="center"/>
    </xf>
    <xf numFmtId="0" fontId="12" fillId="0" borderId="0" xfId="0" applyFont="1" applyAlignment="1">
      <alignment vertical="center"/>
    </xf>
    <xf numFmtId="0" fontId="18" fillId="0" borderId="0" xfId="0" applyFont="1" applyAlignment="1">
      <alignment horizontal="left" vertical="center"/>
    </xf>
    <xf numFmtId="0" fontId="15" fillId="0" borderId="0" xfId="0" quotePrefix="1" applyFont="1" applyAlignment="1">
      <alignment vertical="top" wrapText="1"/>
    </xf>
    <xf numFmtId="0" fontId="1" fillId="0" borderId="0" xfId="0" applyFont="1" applyAlignment="1">
      <alignment horizontal="left" vertical="top"/>
    </xf>
    <xf numFmtId="0" fontId="7" fillId="0" borderId="0" xfId="0" quotePrefix="1" applyFont="1" applyAlignment="1">
      <alignment horizontal="left" vertical="top"/>
    </xf>
    <xf numFmtId="0" fontId="0" fillId="0" borderId="0" xfId="0" applyAlignment="1">
      <alignment horizontal="center" wrapText="1"/>
    </xf>
    <xf numFmtId="0" fontId="0" fillId="0" borderId="0" xfId="0" applyAlignment="1">
      <alignment horizontal="left" vertical="top"/>
    </xf>
    <xf numFmtId="0" fontId="0" fillId="0" borderId="0" xfId="0" applyAlignment="1">
      <alignment horizontal="center" vertical="center"/>
    </xf>
    <xf numFmtId="0" fontId="0" fillId="0" borderId="0" xfId="0" applyAlignment="1">
      <alignment horizontal="center"/>
    </xf>
    <xf numFmtId="0" fontId="13" fillId="9" borderId="9" xfId="0" applyFont="1" applyFill="1" applyBorder="1" applyAlignment="1" applyProtection="1">
      <alignment horizontal="center"/>
      <protection locked="0"/>
    </xf>
    <xf numFmtId="0" fontId="17" fillId="9" borderId="9" xfId="0" applyFont="1" applyFill="1" applyBorder="1" applyAlignment="1" applyProtection="1">
      <alignment horizontal="center" vertical="center"/>
      <protection locked="0"/>
    </xf>
    <xf numFmtId="0" fontId="13" fillId="9" borderId="22" xfId="0" applyFont="1" applyFill="1" applyBorder="1" applyAlignment="1" applyProtection="1">
      <alignment horizontal="left" vertical="top" wrapText="1"/>
      <protection locked="0"/>
    </xf>
    <xf numFmtId="0" fontId="0" fillId="9" borderId="9" xfId="0" applyFill="1" applyBorder="1" applyAlignment="1" applyProtection="1">
      <alignment horizontal="left" vertical="top"/>
      <protection locked="0"/>
    </xf>
    <xf numFmtId="0" fontId="0" fillId="9" borderId="9" xfId="0" applyFill="1" applyBorder="1"/>
    <xf numFmtId="0" fontId="0" fillId="8" borderId="9" xfId="0" applyFill="1" applyBorder="1"/>
    <xf numFmtId="0" fontId="0" fillId="0" borderId="0" xfId="0" applyAlignment="1">
      <alignment wrapText="1"/>
    </xf>
    <xf numFmtId="0" fontId="0" fillId="0" borderId="0" xfId="0" applyAlignment="1">
      <alignment horizontal="left" vertical="top" wrapText="1"/>
    </xf>
    <xf numFmtId="0" fontId="19" fillId="0" borderId="0" xfId="0" applyFont="1"/>
    <xf numFmtId="0" fontId="0" fillId="0" borderId="19" xfId="0" applyBorder="1" applyAlignment="1">
      <alignment horizontal="left" vertical="top"/>
    </xf>
    <xf numFmtId="0" fontId="0" fillId="0" borderId="21" xfId="0" applyBorder="1" applyAlignment="1">
      <alignment horizontal="left" vertical="top" wrapText="1"/>
    </xf>
    <xf numFmtId="0" fontId="0" fillId="0" borderId="18" xfId="0" quotePrefix="1" applyBorder="1" applyAlignment="1">
      <alignment horizontal="left" vertical="top" wrapText="1"/>
    </xf>
    <xf numFmtId="0" fontId="0" fillId="0" borderId="22" xfId="0" applyBorder="1" applyAlignment="1">
      <alignment horizontal="left" vertical="top" wrapText="1"/>
    </xf>
    <xf numFmtId="0" fontId="0" fillId="0" borderId="22" xfId="0" applyBorder="1" applyAlignment="1">
      <alignment wrapText="1"/>
    </xf>
    <xf numFmtId="0" fontId="0" fillId="0" borderId="18" xfId="0" applyBorder="1" applyAlignment="1">
      <alignment wrapText="1"/>
    </xf>
    <xf numFmtId="0" fontId="0" fillId="0" borderId="35" xfId="0" applyBorder="1" applyAlignment="1">
      <alignment wrapText="1"/>
    </xf>
    <xf numFmtId="0" fontId="12" fillId="0" borderId="23" xfId="0" applyFont="1" applyBorder="1" applyAlignment="1">
      <alignment horizontal="left"/>
    </xf>
    <xf numFmtId="0" fontId="5" fillId="0" borderId="39" xfId="0" applyFont="1" applyBorder="1" applyAlignment="1">
      <alignment horizontal="left"/>
    </xf>
    <xf numFmtId="0" fontId="10" fillId="0" borderId="39" xfId="0" applyFont="1" applyBorder="1"/>
    <xf numFmtId="0" fontId="11" fillId="0" borderId="39" xfId="1" applyFont="1" applyBorder="1" applyProtection="1"/>
    <xf numFmtId="0" fontId="11" fillId="0" borderId="24" xfId="1" applyFont="1" applyFill="1" applyBorder="1" applyProtection="1"/>
    <xf numFmtId="0" fontId="0" fillId="0" borderId="9" xfId="0" applyBorder="1" applyAlignment="1">
      <alignment horizontal="left" vertical="top" wrapText="1"/>
    </xf>
    <xf numFmtId="0" fontId="0" fillId="10" borderId="22" xfId="0" applyFill="1" applyBorder="1" applyAlignment="1">
      <alignment wrapText="1"/>
    </xf>
    <xf numFmtId="0" fontId="0" fillId="7" borderId="9" xfId="0" applyFill="1" applyBorder="1" applyAlignment="1">
      <alignment horizontal="right" vertical="top"/>
    </xf>
    <xf numFmtId="0" fontId="0" fillId="2" borderId="9" xfId="0" applyFill="1" applyBorder="1" applyAlignment="1">
      <alignment horizontal="left" vertical="top"/>
    </xf>
    <xf numFmtId="0" fontId="0" fillId="11" borderId="9" xfId="0" applyFill="1" applyBorder="1" applyAlignment="1">
      <alignment horizontal="left" vertical="top"/>
    </xf>
    <xf numFmtId="0" fontId="0" fillId="0" borderId="0" xfId="0" applyProtection="1">
      <protection locked="0"/>
    </xf>
    <xf numFmtId="0" fontId="0" fillId="14" borderId="9" xfId="0" applyFill="1" applyBorder="1" applyAlignment="1" applyProtection="1">
      <alignment vertical="top" wrapText="1"/>
      <protection locked="0"/>
    </xf>
    <xf numFmtId="0" fontId="11" fillId="0" borderId="0" xfId="1" applyFont="1" applyFill="1" applyBorder="1" applyProtection="1"/>
    <xf numFmtId="0" fontId="3" fillId="0" borderId="0" xfId="1" applyFill="1" applyBorder="1" applyProtection="1"/>
    <xf numFmtId="0" fontId="11" fillId="0" borderId="0" xfId="1" applyFont="1" applyBorder="1" applyProtection="1"/>
    <xf numFmtId="0" fontId="5" fillId="0" borderId="0" xfId="0" applyFont="1"/>
    <xf numFmtId="0" fontId="11" fillId="0" borderId="7" xfId="1" applyFont="1" applyFill="1" applyBorder="1" applyProtection="1"/>
    <xf numFmtId="0" fontId="5" fillId="0" borderId="7" xfId="0" applyFont="1" applyBorder="1"/>
    <xf numFmtId="0" fontId="0" fillId="15" borderId="0" xfId="0" applyFill="1" applyAlignment="1">
      <alignment vertical="top"/>
    </xf>
    <xf numFmtId="0" fontId="0" fillId="15" borderId="0" xfId="0" applyFill="1"/>
    <xf numFmtId="0" fontId="26" fillId="16" borderId="54" xfId="1" applyFont="1" applyFill="1" applyBorder="1" applyAlignment="1" applyProtection="1">
      <alignment horizontal="center" vertical="center"/>
    </xf>
    <xf numFmtId="0" fontId="26" fillId="17" borderId="0" xfId="1" applyFont="1" applyFill="1" applyBorder="1" applyAlignment="1" applyProtection="1">
      <alignment horizontal="center" vertical="center"/>
    </xf>
    <xf numFmtId="0" fontId="0" fillId="15" borderId="18" xfId="0" applyFill="1" applyBorder="1" applyAlignment="1">
      <alignment horizontal="left" vertical="top"/>
    </xf>
    <xf numFmtId="0" fontId="0" fillId="15" borderId="35" xfId="0" applyFill="1" applyBorder="1" applyAlignment="1">
      <alignment horizontal="left" vertical="top"/>
    </xf>
    <xf numFmtId="0" fontId="0" fillId="15" borderId="22" xfId="0" applyFill="1" applyBorder="1" applyAlignment="1">
      <alignment horizontal="left" vertical="top"/>
    </xf>
    <xf numFmtId="0" fontId="0" fillId="0" borderId="19" xfId="0" applyBorder="1" applyAlignment="1">
      <alignment vertical="top" wrapText="1"/>
    </xf>
    <xf numFmtId="0" fontId="0" fillId="15" borderId="18" xfId="0" applyFill="1" applyBorder="1" applyAlignment="1">
      <alignment vertical="top" wrapText="1"/>
    </xf>
    <xf numFmtId="0" fontId="0" fillId="15" borderId="35" xfId="0" applyFill="1" applyBorder="1" applyAlignment="1">
      <alignment vertical="top" wrapText="1"/>
    </xf>
    <xf numFmtId="0" fontId="0" fillId="0" borderId="21" xfId="0" applyBorder="1" applyAlignment="1">
      <alignment wrapText="1"/>
    </xf>
    <xf numFmtId="0" fontId="0" fillId="15" borderId="22" xfId="0" applyFill="1" applyBorder="1" applyAlignment="1">
      <alignment vertical="top" wrapText="1"/>
    </xf>
    <xf numFmtId="0" fontId="0" fillId="0" borderId="19" xfId="0" applyBorder="1" applyAlignment="1">
      <alignment vertical="top"/>
    </xf>
    <xf numFmtId="0" fontId="0" fillId="15" borderId="18" xfId="0" applyFill="1" applyBorder="1" applyAlignment="1">
      <alignment vertical="top"/>
    </xf>
    <xf numFmtId="0" fontId="2" fillId="0" borderId="19" xfId="0" applyFont="1" applyBorder="1" applyAlignment="1">
      <alignment vertical="top"/>
    </xf>
    <xf numFmtId="0" fontId="2" fillId="15" borderId="35" xfId="0" applyFont="1" applyFill="1" applyBorder="1" applyAlignment="1">
      <alignment vertical="top"/>
    </xf>
    <xf numFmtId="0" fontId="0" fillId="15" borderId="35" xfId="0" applyFill="1" applyBorder="1" applyAlignment="1">
      <alignment vertical="top"/>
    </xf>
    <xf numFmtId="0" fontId="0" fillId="15" borderId="22" xfId="0" applyFill="1" applyBorder="1" applyAlignment="1">
      <alignment vertical="top"/>
    </xf>
    <xf numFmtId="0" fontId="0" fillId="0" borderId="0" xfId="0" applyAlignment="1">
      <alignment vertical="top"/>
    </xf>
    <xf numFmtId="0" fontId="30" fillId="0" borderId="0" xfId="0" applyFont="1"/>
    <xf numFmtId="0" fontId="26" fillId="13" borderId="0" xfId="1" applyFont="1" applyFill="1" applyBorder="1" applyAlignment="1" applyProtection="1">
      <alignment horizontal="center" vertical="center"/>
      <protection locked="0"/>
    </xf>
    <xf numFmtId="0" fontId="32" fillId="0" borderId="0" xfId="0" applyFont="1"/>
    <xf numFmtId="0" fontId="26" fillId="12" borderId="43" xfId="1" applyFont="1" applyFill="1" applyBorder="1" applyAlignment="1" applyProtection="1">
      <alignment horizontal="center" vertical="center" wrapText="1"/>
      <protection locked="0"/>
    </xf>
    <xf numFmtId="0" fontId="26" fillId="12" borderId="44" xfId="1" applyFont="1" applyFill="1" applyBorder="1" applyAlignment="1" applyProtection="1">
      <alignment horizontal="center" vertical="center" wrapText="1"/>
      <protection locked="0"/>
    </xf>
    <xf numFmtId="0" fontId="35" fillId="6" borderId="36" xfId="1" applyFont="1" applyFill="1" applyBorder="1" applyAlignment="1" applyProtection="1">
      <alignment horizontal="right"/>
    </xf>
    <xf numFmtId="0" fontId="35" fillId="6" borderId="37" xfId="1" applyFont="1" applyFill="1" applyBorder="1" applyAlignment="1" applyProtection="1">
      <alignment horizontal="right"/>
    </xf>
    <xf numFmtId="0" fontId="35" fillId="6" borderId="36" xfId="1" applyFont="1" applyFill="1" applyBorder="1" applyAlignment="1" applyProtection="1">
      <alignment horizontal="left"/>
      <protection locked="0"/>
    </xf>
    <xf numFmtId="0" fontId="31" fillId="6" borderId="37" xfId="1" applyFont="1" applyFill="1" applyBorder="1" applyAlignment="1" applyProtection="1">
      <alignment horizontal="left"/>
      <protection locked="0"/>
    </xf>
    <xf numFmtId="0" fontId="31" fillId="6" borderId="38" xfId="1" applyFont="1" applyFill="1" applyBorder="1" applyAlignment="1" applyProtection="1">
      <alignment horizontal="left"/>
      <protection locked="0"/>
    </xf>
    <xf numFmtId="0" fontId="29" fillId="8" borderId="36" xfId="0" applyFont="1" applyFill="1" applyBorder="1" applyAlignment="1">
      <alignment horizontal="center" vertical="center"/>
    </xf>
    <xf numFmtId="0" fontId="29" fillId="8" borderId="37" xfId="0" applyFont="1" applyFill="1" applyBorder="1" applyAlignment="1">
      <alignment horizontal="center" vertical="center"/>
    </xf>
    <xf numFmtId="0" fontId="29" fillId="8" borderId="38" xfId="0" applyFont="1" applyFill="1" applyBorder="1" applyAlignment="1">
      <alignment horizontal="center" vertical="center"/>
    </xf>
    <xf numFmtId="0" fontId="0" fillId="3" borderId="9" xfId="0" applyFill="1" applyBorder="1" applyAlignment="1" applyProtection="1">
      <alignment horizontal="left" vertical="top"/>
      <protection locked="0"/>
    </xf>
    <xf numFmtId="0" fontId="0" fillId="3" borderId="9" xfId="0" applyFill="1" applyBorder="1" applyAlignment="1" applyProtection="1">
      <alignment horizontal="left" vertical="top" wrapText="1"/>
      <protection locked="0"/>
    </xf>
    <xf numFmtId="0" fontId="0" fillId="0" borderId="27" xfId="0" quotePrefix="1" applyBorder="1" applyAlignment="1">
      <alignment horizontal="right"/>
    </xf>
    <xf numFmtId="0" fontId="0" fillId="0" borderId="9" xfId="0" quotePrefix="1" applyBorder="1" applyAlignment="1">
      <alignment horizontal="right"/>
    </xf>
    <xf numFmtId="0" fontId="0" fillId="0" borderId="19" xfId="0" quotePrefix="1" applyBorder="1" applyAlignment="1">
      <alignment horizontal="right"/>
    </xf>
    <xf numFmtId="0" fontId="0" fillId="9" borderId="40" xfId="0" quotePrefix="1" applyFill="1" applyBorder="1" applyAlignment="1" applyProtection="1">
      <alignment horizontal="left" vertical="top"/>
      <protection locked="0"/>
    </xf>
    <xf numFmtId="0" fontId="0" fillId="9" borderId="20" xfId="0" quotePrefix="1" applyFill="1" applyBorder="1" applyAlignment="1" applyProtection="1">
      <alignment horizontal="left" vertical="top"/>
      <protection locked="0"/>
    </xf>
    <xf numFmtId="0" fontId="0" fillId="9" borderId="42" xfId="0" quotePrefix="1" applyFill="1" applyBorder="1" applyAlignment="1" applyProtection="1">
      <alignment horizontal="left" vertical="top"/>
      <protection locked="0"/>
    </xf>
    <xf numFmtId="0" fontId="0" fillId="2" borderId="27" xfId="0" applyFill="1" applyBorder="1" applyAlignment="1">
      <alignment horizontal="right"/>
    </xf>
    <xf numFmtId="0" fontId="0" fillId="2" borderId="9" xfId="0" applyFill="1" applyBorder="1" applyAlignment="1">
      <alignment horizontal="right"/>
    </xf>
    <xf numFmtId="0" fontId="0" fillId="3" borderId="9" xfId="0" applyFill="1" applyBorder="1" applyAlignment="1" applyProtection="1">
      <alignment horizontal="left"/>
      <protection locked="0"/>
    </xf>
    <xf numFmtId="0" fontId="0" fillId="3" borderId="28" xfId="0" applyFill="1" applyBorder="1" applyAlignment="1" applyProtection="1">
      <alignment horizontal="left"/>
      <protection locked="0"/>
    </xf>
    <xf numFmtId="0" fontId="27" fillId="11" borderId="32" xfId="0" applyFont="1" applyFill="1" applyBorder="1" applyAlignment="1">
      <alignment horizontal="right" vertical="center"/>
    </xf>
    <xf numFmtId="0" fontId="27" fillId="11" borderId="34" xfId="0" applyFont="1" applyFill="1" applyBorder="1" applyAlignment="1">
      <alignment horizontal="right" vertical="center"/>
    </xf>
    <xf numFmtId="0" fontId="27" fillId="11" borderId="27" xfId="0" applyFont="1" applyFill="1" applyBorder="1" applyAlignment="1">
      <alignment horizontal="right" vertical="center"/>
    </xf>
    <xf numFmtId="0" fontId="27" fillId="11" borderId="9" xfId="0" applyFont="1" applyFill="1" applyBorder="1" applyAlignment="1">
      <alignment horizontal="right" vertical="center"/>
    </xf>
    <xf numFmtId="0" fontId="1" fillId="0" borderId="0" xfId="0" applyFont="1" applyAlignment="1">
      <alignment horizontal="left" vertical="top"/>
    </xf>
    <xf numFmtId="0" fontId="0" fillId="2" borderId="9" xfId="0" applyFill="1" applyBorder="1" applyAlignment="1">
      <alignment horizontal="center" vertical="center" wrapText="1"/>
    </xf>
    <xf numFmtId="0" fontId="0" fillId="2" borderId="9" xfId="0" applyFill="1" applyBorder="1" applyAlignment="1">
      <alignment horizontal="center" vertical="center"/>
    </xf>
    <xf numFmtId="0" fontId="7" fillId="0" borderId="0" xfId="0" quotePrefix="1" applyFont="1" applyAlignment="1">
      <alignment horizontal="left" vertical="top" wrapText="1"/>
    </xf>
    <xf numFmtId="0" fontId="0" fillId="5" borderId="9" xfId="0" applyFill="1" applyBorder="1" applyAlignment="1">
      <alignment horizontal="center" vertical="center"/>
    </xf>
    <xf numFmtId="164" fontId="0" fillId="5" borderId="9" xfId="0" applyNumberFormat="1" applyFill="1" applyBorder="1" applyAlignment="1">
      <alignment horizontal="center" vertical="center"/>
    </xf>
    <xf numFmtId="0" fontId="0" fillId="4" borderId="9" xfId="0" applyFill="1" applyBorder="1" applyAlignment="1">
      <alignment horizontal="center" vertical="center"/>
    </xf>
    <xf numFmtId="0" fontId="0" fillId="3" borderId="19" xfId="0" applyFill="1" applyBorder="1" applyAlignment="1" applyProtection="1">
      <alignment horizontal="left" vertical="top"/>
      <protection locked="0"/>
    </xf>
    <xf numFmtId="0" fontId="0" fillId="3" borderId="20" xfId="0" applyFill="1" applyBorder="1" applyAlignment="1" applyProtection="1">
      <alignment horizontal="left" vertical="top"/>
      <protection locked="0"/>
    </xf>
    <xf numFmtId="0" fontId="0" fillId="3" borderId="21" xfId="0" applyFill="1" applyBorder="1" applyAlignment="1" applyProtection="1">
      <alignment horizontal="left" vertical="top"/>
      <protection locked="0"/>
    </xf>
    <xf numFmtId="0" fontId="28" fillId="3" borderId="34" xfId="0" applyFont="1" applyFill="1" applyBorder="1" applyAlignment="1" applyProtection="1">
      <alignment horizontal="left" vertical="center"/>
      <protection locked="0"/>
    </xf>
    <xf numFmtId="0" fontId="28" fillId="3" borderId="33" xfId="0" applyFont="1" applyFill="1" applyBorder="1" applyAlignment="1" applyProtection="1">
      <alignment horizontal="left" vertical="center"/>
      <protection locked="0"/>
    </xf>
    <xf numFmtId="0" fontId="28" fillId="3" borderId="9" xfId="0" applyFont="1" applyFill="1" applyBorder="1" applyAlignment="1" applyProtection="1">
      <alignment horizontal="left" vertical="center"/>
      <protection locked="0"/>
    </xf>
    <xf numFmtId="0" fontId="28" fillId="3" borderId="28" xfId="0" applyFont="1" applyFill="1" applyBorder="1" applyAlignment="1" applyProtection="1">
      <alignment horizontal="left" vertical="center"/>
      <protection locked="0"/>
    </xf>
    <xf numFmtId="0" fontId="6" fillId="2" borderId="1" xfId="0" applyFont="1" applyFill="1" applyBorder="1" applyAlignment="1">
      <alignment horizontal="center" vertical="center"/>
    </xf>
    <xf numFmtId="0" fontId="6" fillId="2" borderId="2" xfId="0" applyFont="1" applyFill="1" applyBorder="1" applyAlignment="1">
      <alignment horizontal="center" vertical="center"/>
    </xf>
    <xf numFmtId="0" fontId="6" fillId="2" borderId="3" xfId="0" applyFont="1" applyFill="1" applyBorder="1" applyAlignment="1">
      <alignment horizontal="center" vertical="center"/>
    </xf>
    <xf numFmtId="0" fontId="6" fillId="2" borderId="4" xfId="0" applyFont="1" applyFill="1" applyBorder="1" applyAlignment="1">
      <alignment horizontal="center" vertical="center"/>
    </xf>
    <xf numFmtId="0" fontId="6" fillId="2" borderId="0" xfId="0" applyFont="1" applyFill="1" applyAlignment="1">
      <alignment horizontal="center" vertical="center"/>
    </xf>
    <xf numFmtId="0" fontId="6" fillId="2" borderId="5" xfId="0" applyFont="1" applyFill="1" applyBorder="1" applyAlignment="1">
      <alignment horizontal="center" vertical="center"/>
    </xf>
    <xf numFmtId="0" fontId="0" fillId="2" borderId="51" xfId="0" applyFill="1" applyBorder="1" applyAlignment="1">
      <alignment horizontal="left"/>
    </xf>
    <xf numFmtId="0" fontId="0" fillId="2" borderId="22" xfId="0" applyFill="1" applyBorder="1" applyAlignment="1">
      <alignment horizontal="left"/>
    </xf>
    <xf numFmtId="0" fontId="0" fillId="2" borderId="52" xfId="0" applyFill="1" applyBorder="1" applyAlignment="1">
      <alignment horizontal="left"/>
    </xf>
    <xf numFmtId="0" fontId="13" fillId="3" borderId="9" xfId="0" applyFont="1" applyFill="1" applyBorder="1" applyAlignment="1" applyProtection="1">
      <alignment horizontal="left" vertical="top" wrapText="1"/>
      <protection locked="0"/>
    </xf>
    <xf numFmtId="0" fontId="15" fillId="0" borderId="9" xfId="0" applyFont="1" applyBorder="1" applyAlignment="1">
      <alignment horizontal="left" vertical="center" wrapText="1"/>
    </xf>
    <xf numFmtId="0" fontId="16" fillId="8" borderId="9" xfId="0" applyFont="1" applyFill="1" applyBorder="1" applyAlignment="1">
      <alignment horizontal="center"/>
    </xf>
    <xf numFmtId="0" fontId="1" fillId="2" borderId="9" xfId="0" applyFont="1" applyFill="1" applyBorder="1" applyAlignment="1">
      <alignment horizontal="center" vertical="center" wrapText="1"/>
    </xf>
    <xf numFmtId="0" fontId="13" fillId="0" borderId="19" xfId="0" applyFont="1" applyBorder="1" applyAlignment="1">
      <alignment horizontal="left"/>
    </xf>
    <xf numFmtId="0" fontId="13" fillId="0" borderId="20" xfId="0" applyFont="1" applyBorder="1" applyAlignment="1">
      <alignment horizontal="left"/>
    </xf>
    <xf numFmtId="0" fontId="13" fillId="0" borderId="21" xfId="0" applyFont="1" applyBorder="1" applyAlignment="1">
      <alignment horizontal="left"/>
    </xf>
    <xf numFmtId="0" fontId="0" fillId="9" borderId="32" xfId="0" quotePrefix="1" applyFill="1" applyBorder="1" applyAlignment="1" applyProtection="1">
      <alignment horizontal="left" vertical="top"/>
      <protection locked="0"/>
    </xf>
    <xf numFmtId="0" fontId="0" fillId="9" borderId="34" xfId="0" quotePrefix="1" applyFill="1" applyBorder="1" applyAlignment="1" applyProtection="1">
      <alignment horizontal="left" vertical="top"/>
      <protection locked="0"/>
    </xf>
    <xf numFmtId="0" fontId="0" fillId="9" borderId="33" xfId="0" quotePrefix="1" applyFill="1" applyBorder="1" applyAlignment="1" applyProtection="1">
      <alignment horizontal="left" vertical="top"/>
      <protection locked="0"/>
    </xf>
    <xf numFmtId="0" fontId="0" fillId="0" borderId="27" xfId="0" quotePrefix="1" applyBorder="1" applyAlignment="1">
      <alignment horizontal="right" vertical="center"/>
    </xf>
    <xf numFmtId="0" fontId="0" fillId="0" borderId="9" xfId="0" quotePrefix="1" applyBorder="1" applyAlignment="1">
      <alignment horizontal="right" vertical="center"/>
    </xf>
    <xf numFmtId="0" fontId="0" fillId="0" borderId="19" xfId="0" quotePrefix="1" applyBorder="1" applyAlignment="1">
      <alignment horizontal="right" vertical="center"/>
    </xf>
    <xf numFmtId="0" fontId="0" fillId="9" borderId="27" xfId="0" quotePrefix="1" applyFill="1" applyBorder="1" applyAlignment="1" applyProtection="1">
      <alignment horizontal="left" vertical="top" wrapText="1"/>
      <protection locked="0"/>
    </xf>
    <xf numFmtId="0" fontId="0" fillId="9" borderId="9" xfId="0" quotePrefix="1" applyFill="1" applyBorder="1" applyAlignment="1" applyProtection="1">
      <alignment horizontal="left" vertical="top" wrapText="1"/>
      <protection locked="0"/>
    </xf>
    <xf numFmtId="0" fontId="0" fillId="9" borderId="28" xfId="0" quotePrefix="1" applyFill="1" applyBorder="1" applyAlignment="1" applyProtection="1">
      <alignment horizontal="left" vertical="top" wrapText="1"/>
      <protection locked="0"/>
    </xf>
    <xf numFmtId="0" fontId="0" fillId="0" borderId="29" xfId="0" quotePrefix="1" applyBorder="1" applyAlignment="1">
      <alignment horizontal="right"/>
    </xf>
    <xf numFmtId="0" fontId="0" fillId="0" borderId="30" xfId="0" quotePrefix="1" applyBorder="1" applyAlignment="1">
      <alignment horizontal="right"/>
    </xf>
    <xf numFmtId="0" fontId="0" fillId="0" borderId="41" xfId="0" quotePrefix="1" applyBorder="1" applyAlignment="1">
      <alignment horizontal="right"/>
    </xf>
    <xf numFmtId="0" fontId="0" fillId="9" borderId="29" xfId="0" quotePrefix="1" applyFill="1" applyBorder="1" applyAlignment="1" applyProtection="1">
      <alignment horizontal="left" vertical="top"/>
      <protection locked="0"/>
    </xf>
    <xf numFmtId="0" fontId="0" fillId="9" borderId="30" xfId="0" quotePrefix="1" applyFill="1" applyBorder="1" applyAlignment="1" applyProtection="1">
      <alignment horizontal="left" vertical="top"/>
      <protection locked="0"/>
    </xf>
    <xf numFmtId="0" fontId="0" fillId="9" borderId="31" xfId="0" quotePrefix="1" applyFill="1" applyBorder="1" applyAlignment="1" applyProtection="1">
      <alignment horizontal="left" vertical="top"/>
      <protection locked="0"/>
    </xf>
    <xf numFmtId="0" fontId="0" fillId="2" borderId="29" xfId="0" applyFill="1" applyBorder="1" applyAlignment="1">
      <alignment horizontal="right"/>
    </xf>
    <xf numFmtId="0" fontId="0" fillId="2" borderId="30" xfId="0" applyFill="1" applyBorder="1" applyAlignment="1">
      <alignment horizontal="right"/>
    </xf>
    <xf numFmtId="0" fontId="6" fillId="2" borderId="6" xfId="0" applyFont="1" applyFill="1" applyBorder="1" applyAlignment="1">
      <alignment horizontal="center" vertical="center"/>
    </xf>
    <xf numFmtId="0" fontId="6" fillId="2" borderId="7" xfId="0" applyFont="1" applyFill="1" applyBorder="1" applyAlignment="1">
      <alignment horizontal="center" vertical="center"/>
    </xf>
    <xf numFmtId="0" fontId="6" fillId="2" borderId="8" xfId="0" applyFont="1" applyFill="1" applyBorder="1" applyAlignment="1">
      <alignment horizontal="center" vertical="center"/>
    </xf>
    <xf numFmtId="0" fontId="16" fillId="8" borderId="9" xfId="0" applyFont="1" applyFill="1" applyBorder="1" applyAlignment="1">
      <alignment horizontal="center" vertical="center" wrapText="1"/>
    </xf>
    <xf numFmtId="0" fontId="15" fillId="0" borderId="0" xfId="0" quotePrefix="1" applyFont="1" applyAlignment="1">
      <alignment horizontal="left" vertical="top" wrapText="1"/>
    </xf>
    <xf numFmtId="0" fontId="16" fillId="8" borderId="18" xfId="0" applyFont="1" applyFill="1" applyBorder="1" applyAlignment="1">
      <alignment horizontal="center" vertical="center" wrapText="1"/>
    </xf>
    <xf numFmtId="0" fontId="13" fillId="3" borderId="22" xfId="0" applyFont="1" applyFill="1" applyBorder="1" applyAlignment="1" applyProtection="1">
      <alignment horizontal="left" vertical="top" wrapText="1"/>
      <protection locked="0"/>
    </xf>
    <xf numFmtId="0" fontId="15" fillId="2" borderId="25" xfId="0" applyFont="1" applyFill="1" applyBorder="1" applyAlignment="1">
      <alignment horizontal="center" vertical="center" wrapText="1"/>
    </xf>
    <xf numFmtId="0" fontId="15" fillId="2" borderId="26" xfId="0" applyFont="1" applyFill="1" applyBorder="1" applyAlignment="1">
      <alignment horizontal="center" vertical="center" wrapText="1"/>
    </xf>
    <xf numFmtId="0" fontId="0" fillId="3" borderId="9" xfId="0" applyFill="1" applyBorder="1" applyAlignment="1" applyProtection="1">
      <alignment horizontal="left" wrapText="1"/>
      <protection locked="0"/>
    </xf>
    <xf numFmtId="0" fontId="15" fillId="2" borderId="36" xfId="0" applyFont="1" applyFill="1" applyBorder="1" applyAlignment="1">
      <alignment horizontal="center" vertical="center" wrapText="1"/>
    </xf>
    <xf numFmtId="0" fontId="15" fillId="2" borderId="53" xfId="0" applyFont="1" applyFill="1" applyBorder="1" applyAlignment="1">
      <alignment horizontal="center" vertical="center" wrapText="1"/>
    </xf>
    <xf numFmtId="0" fontId="0" fillId="2" borderId="9" xfId="0" applyFill="1" applyBorder="1" applyAlignment="1">
      <alignment horizontal="center" wrapText="1"/>
    </xf>
    <xf numFmtId="0" fontId="0" fillId="2" borderId="9" xfId="0" applyFill="1" applyBorder="1" applyAlignment="1">
      <alignment horizontal="center"/>
    </xf>
    <xf numFmtId="0" fontId="0" fillId="2" borderId="9" xfId="0" applyFill="1" applyBorder="1" applyAlignment="1">
      <alignment horizontal="center" vertical="top" wrapText="1"/>
    </xf>
    <xf numFmtId="0" fontId="7" fillId="0" borderId="0" xfId="0" quotePrefix="1" applyFont="1" applyAlignment="1">
      <alignment horizontal="left" vertical="top"/>
    </xf>
    <xf numFmtId="0" fontId="7" fillId="0" borderId="10" xfId="0" quotePrefix="1" applyFont="1" applyBorder="1" applyAlignment="1">
      <alignment horizontal="left" vertical="top"/>
    </xf>
    <xf numFmtId="0" fontId="0" fillId="3" borderId="12" xfId="0" applyFill="1" applyBorder="1" applyAlignment="1" applyProtection="1">
      <alignment horizontal="left" vertical="top" wrapText="1"/>
      <protection locked="0"/>
    </xf>
    <xf numFmtId="0" fontId="0" fillId="3" borderId="11" xfId="0" applyFill="1" applyBorder="1" applyAlignment="1" applyProtection="1">
      <alignment horizontal="left" vertical="top" wrapText="1"/>
      <protection locked="0"/>
    </xf>
    <xf numFmtId="0" fontId="0" fillId="3" borderId="13" xfId="0" applyFill="1" applyBorder="1" applyAlignment="1" applyProtection="1">
      <alignment horizontal="left" vertical="top" wrapText="1"/>
      <protection locked="0"/>
    </xf>
    <xf numFmtId="0" fontId="0" fillId="3" borderId="14" xfId="0" applyFill="1" applyBorder="1" applyAlignment="1" applyProtection="1">
      <alignment horizontal="left" vertical="top" wrapText="1"/>
      <protection locked="0"/>
    </xf>
    <xf numFmtId="0" fontId="0" fillId="3" borderId="10" xfId="0" applyFill="1" applyBorder="1" applyAlignment="1" applyProtection="1">
      <alignment horizontal="left" vertical="top" wrapText="1"/>
      <protection locked="0"/>
    </xf>
    <xf numFmtId="0" fontId="0" fillId="3" borderId="15" xfId="0" applyFill="1" applyBorder="1" applyAlignment="1" applyProtection="1">
      <alignment horizontal="left" vertical="top" wrapText="1"/>
      <protection locked="0"/>
    </xf>
    <xf numFmtId="0" fontId="23" fillId="0" borderId="17" xfId="0" applyFont="1" applyBorder="1" applyAlignment="1">
      <alignment horizontal="left" vertical="center"/>
    </xf>
    <xf numFmtId="14" fontId="0" fillId="3" borderId="12" xfId="0" applyNumberFormat="1" applyFill="1" applyBorder="1" applyAlignment="1" applyProtection="1">
      <alignment horizontal="left" vertical="top" wrapText="1"/>
      <protection locked="0"/>
    </xf>
    <xf numFmtId="0" fontId="23" fillId="0" borderId="16" xfId="0" applyFont="1" applyBorder="1" applyAlignment="1">
      <alignment horizontal="right" vertical="top" wrapText="1"/>
    </xf>
    <xf numFmtId="0" fontId="23" fillId="0" borderId="17" xfId="0" applyFont="1" applyBorder="1" applyAlignment="1">
      <alignment horizontal="right" vertical="top" wrapText="1"/>
    </xf>
    <xf numFmtId="0" fontId="34" fillId="6" borderId="0" xfId="0" applyFont="1" applyFill="1" applyAlignment="1">
      <alignment horizontal="left" vertical="top" wrapText="1"/>
    </xf>
    <xf numFmtId="0" fontId="0" fillId="3" borderId="16" xfId="0" applyFill="1" applyBorder="1" applyAlignment="1" applyProtection="1">
      <alignment horizontal="left" vertical="top" wrapText="1"/>
      <protection locked="0"/>
    </xf>
    <xf numFmtId="0" fontId="0" fillId="3" borderId="0" xfId="0" applyFill="1" applyAlignment="1" applyProtection="1">
      <alignment horizontal="left" vertical="top" wrapText="1"/>
      <protection locked="0"/>
    </xf>
    <xf numFmtId="0" fontId="0" fillId="3" borderId="17" xfId="0" applyFill="1" applyBorder="1" applyAlignment="1" applyProtection="1">
      <alignment horizontal="left" vertical="top" wrapText="1"/>
      <protection locked="0"/>
    </xf>
    <xf numFmtId="0" fontId="1" fillId="0" borderId="0" xfId="0" applyFont="1" applyAlignment="1">
      <alignment horizontal="left" vertical="top" wrapText="1"/>
    </xf>
    <xf numFmtId="0" fontId="13" fillId="2" borderId="9" xfId="0" applyFont="1" applyFill="1" applyBorder="1" applyAlignment="1">
      <alignment horizontal="center" wrapText="1"/>
    </xf>
    <xf numFmtId="0" fontId="13" fillId="2" borderId="12" xfId="0" applyFont="1" applyFill="1" applyBorder="1" applyAlignment="1">
      <alignment horizontal="center" wrapText="1"/>
    </xf>
    <xf numFmtId="0" fontId="13" fillId="2" borderId="11" xfId="0" applyFont="1" applyFill="1" applyBorder="1" applyAlignment="1">
      <alignment horizontal="center" wrapText="1"/>
    </xf>
    <xf numFmtId="0" fontId="13" fillId="2" borderId="13" xfId="0" applyFont="1" applyFill="1" applyBorder="1" applyAlignment="1">
      <alignment horizontal="center" wrapText="1"/>
    </xf>
    <xf numFmtId="0" fontId="13" fillId="2" borderId="14" xfId="0" applyFont="1" applyFill="1" applyBorder="1" applyAlignment="1">
      <alignment horizontal="center" wrapText="1"/>
    </xf>
    <xf numFmtId="0" fontId="13" fillId="2" borderId="10" xfId="0" applyFont="1" applyFill="1" applyBorder="1" applyAlignment="1">
      <alignment horizontal="center" wrapText="1"/>
    </xf>
    <xf numFmtId="0" fontId="13" fillId="2" borderId="15" xfId="0" applyFont="1" applyFill="1" applyBorder="1" applyAlignment="1">
      <alignment horizontal="center" wrapText="1"/>
    </xf>
    <xf numFmtId="0" fontId="13" fillId="2" borderId="18" xfId="0" applyFont="1" applyFill="1" applyBorder="1" applyAlignment="1">
      <alignment horizontal="center" wrapText="1"/>
    </xf>
    <xf numFmtId="0" fontId="13" fillId="2" borderId="22" xfId="0" applyFont="1" applyFill="1" applyBorder="1" applyAlignment="1">
      <alignment horizontal="center" wrapText="1"/>
    </xf>
    <xf numFmtId="0" fontId="13" fillId="2" borderId="9" xfId="0" applyFont="1" applyFill="1" applyBorder="1" applyAlignment="1">
      <alignment horizontal="center"/>
    </xf>
    <xf numFmtId="0" fontId="7" fillId="0" borderId="0" xfId="0" applyFont="1" applyAlignment="1">
      <alignment horizontal="left" vertical="top"/>
    </xf>
    <xf numFmtId="0" fontId="15" fillId="9" borderId="9" xfId="0" applyFont="1" applyFill="1" applyBorder="1" applyAlignment="1" applyProtection="1">
      <alignment horizontal="center" vertical="center"/>
      <protection locked="0"/>
    </xf>
    <xf numFmtId="0" fontId="0" fillId="2" borderId="32" xfId="0" applyFill="1" applyBorder="1" applyAlignment="1">
      <alignment horizontal="right"/>
    </xf>
    <xf numFmtId="0" fontId="0" fillId="2" borderId="34" xfId="0" applyFill="1" applyBorder="1" applyAlignment="1">
      <alignment horizontal="right"/>
    </xf>
    <xf numFmtId="0" fontId="0" fillId="3" borderId="34" xfId="0" applyFill="1" applyBorder="1" applyAlignment="1" applyProtection="1">
      <alignment horizontal="left"/>
      <protection locked="0"/>
    </xf>
    <xf numFmtId="0" fontId="0" fillId="3" borderId="33" xfId="0" applyFill="1" applyBorder="1" applyAlignment="1" applyProtection="1">
      <alignment horizontal="left"/>
      <protection locked="0"/>
    </xf>
    <xf numFmtId="0" fontId="0" fillId="2" borderId="19" xfId="0" applyFill="1" applyBorder="1" applyAlignment="1">
      <alignment horizontal="center" vertical="top"/>
    </xf>
    <xf numFmtId="0" fontId="0" fillId="2" borderId="20" xfId="0" applyFill="1" applyBorder="1" applyAlignment="1">
      <alignment horizontal="center" vertical="top"/>
    </xf>
    <xf numFmtId="0" fontId="0" fillId="2" borderId="21" xfId="0" applyFill="1" applyBorder="1" applyAlignment="1">
      <alignment horizontal="center" vertical="top"/>
    </xf>
    <xf numFmtId="0" fontId="0" fillId="3" borderId="19" xfId="0" applyFill="1" applyBorder="1" applyAlignment="1" applyProtection="1">
      <alignment horizontal="left" vertical="top" wrapText="1"/>
      <protection locked="0"/>
    </xf>
    <xf numFmtId="0" fontId="0" fillId="3" borderId="19" xfId="0" applyFill="1" applyBorder="1" applyAlignment="1" applyProtection="1">
      <alignment horizontal="center" vertical="top"/>
      <protection locked="0"/>
    </xf>
    <xf numFmtId="0" fontId="0" fillId="3" borderId="21" xfId="0" applyFill="1" applyBorder="1" applyAlignment="1" applyProtection="1">
      <alignment horizontal="center" vertical="top"/>
      <protection locked="0"/>
    </xf>
    <xf numFmtId="0" fontId="25" fillId="0" borderId="0" xfId="0" quotePrefix="1" applyFont="1" applyAlignment="1">
      <alignment horizontal="left" vertical="top" wrapText="1"/>
    </xf>
    <xf numFmtId="0" fontId="0" fillId="2" borderId="12" xfId="0" applyFill="1" applyBorder="1" applyAlignment="1">
      <alignment horizontal="center" vertical="center"/>
    </xf>
    <xf numFmtId="0" fontId="0" fillId="2" borderId="11"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10" xfId="0" applyFill="1" applyBorder="1" applyAlignment="1">
      <alignment horizontal="center" vertical="center"/>
    </xf>
    <xf numFmtId="0" fontId="0" fillId="2" borderId="15" xfId="0" applyFill="1" applyBorder="1" applyAlignment="1">
      <alignment horizontal="center" vertical="center"/>
    </xf>
    <xf numFmtId="0" fontId="26" fillId="13" borderId="47" xfId="1" applyFont="1" applyFill="1" applyBorder="1" applyAlignment="1" applyProtection="1">
      <alignment horizontal="center" vertical="center"/>
      <protection locked="0"/>
    </xf>
    <xf numFmtId="0" fontId="26" fillId="13" borderId="48" xfId="1" applyFont="1" applyFill="1" applyBorder="1" applyAlignment="1" applyProtection="1">
      <alignment horizontal="center" vertical="center"/>
      <protection locked="0"/>
    </xf>
    <xf numFmtId="0" fontId="26" fillId="13" borderId="49" xfId="1" applyFont="1" applyFill="1" applyBorder="1" applyAlignment="1" applyProtection="1">
      <alignment horizontal="center" vertical="center"/>
      <protection locked="0"/>
    </xf>
    <xf numFmtId="0" fontId="26" fillId="13" borderId="50" xfId="1" applyFont="1" applyFill="1" applyBorder="1" applyAlignment="1" applyProtection="1">
      <alignment horizontal="center" vertical="center"/>
      <protection locked="0"/>
    </xf>
    <xf numFmtId="0" fontId="26" fillId="13" borderId="45" xfId="1" applyFont="1" applyFill="1" applyBorder="1" applyAlignment="1" applyProtection="1">
      <alignment horizontal="center" vertical="center"/>
      <protection locked="0"/>
    </xf>
    <xf numFmtId="0" fontId="26" fillId="13" borderId="46" xfId="1" applyFont="1" applyFill="1" applyBorder="1" applyAlignment="1" applyProtection="1">
      <alignment horizontal="center" vertical="center"/>
      <protection locked="0"/>
    </xf>
    <xf numFmtId="0" fontId="0" fillId="3" borderId="30" xfId="0" applyFill="1" applyBorder="1" applyAlignment="1" applyProtection="1">
      <alignment horizontal="left"/>
      <protection locked="0"/>
    </xf>
    <xf numFmtId="0" fontId="0" fillId="3" borderId="31" xfId="0" applyFill="1" applyBorder="1" applyAlignment="1" applyProtection="1">
      <alignment horizontal="left"/>
      <protection locked="0"/>
    </xf>
    <xf numFmtId="0" fontId="27" fillId="11" borderId="29" xfId="0" applyFont="1" applyFill="1" applyBorder="1" applyAlignment="1">
      <alignment horizontal="right" vertical="center"/>
    </xf>
    <xf numFmtId="0" fontId="27" fillId="11" borderId="30" xfId="0" applyFont="1" applyFill="1" applyBorder="1" applyAlignment="1">
      <alignment horizontal="right" vertical="center"/>
    </xf>
    <xf numFmtId="0" fontId="28" fillId="3" borderId="30" xfId="0" applyFont="1" applyFill="1" applyBorder="1" applyAlignment="1" applyProtection="1">
      <alignment horizontal="left" vertical="center"/>
      <protection locked="0"/>
    </xf>
    <xf numFmtId="0" fontId="28" fillId="3" borderId="31" xfId="0" applyFont="1" applyFill="1" applyBorder="1" applyAlignment="1" applyProtection="1">
      <alignment horizontal="left" vertical="center"/>
      <protection locked="0"/>
    </xf>
    <xf numFmtId="0" fontId="0" fillId="11" borderId="19" xfId="0" applyFill="1" applyBorder="1" applyAlignment="1">
      <alignment horizontal="right"/>
    </xf>
    <xf numFmtId="0" fontId="0" fillId="11" borderId="20" xfId="0" applyFill="1" applyBorder="1" applyAlignment="1">
      <alignment horizontal="right"/>
    </xf>
    <xf numFmtId="0" fontId="0" fillId="11" borderId="21" xfId="0" applyFill="1" applyBorder="1" applyAlignment="1">
      <alignment horizontal="right"/>
    </xf>
    <xf numFmtId="0" fontId="33" fillId="0" borderId="11" xfId="0" applyFont="1" applyBorder="1" applyAlignment="1">
      <alignment horizontal="left" vertical="top" wrapText="1"/>
    </xf>
    <xf numFmtId="0" fontId="33" fillId="0" borderId="0" xfId="0" applyFont="1" applyAlignment="1">
      <alignment horizontal="left" vertical="top" wrapText="1"/>
    </xf>
    <xf numFmtId="0" fontId="23" fillId="18" borderId="9" xfId="0" applyFont="1" applyFill="1" applyBorder="1" applyAlignment="1">
      <alignment horizontal="left" vertical="top"/>
    </xf>
    <xf numFmtId="0" fontId="23" fillId="18" borderId="18" xfId="0" applyFont="1" applyFill="1" applyBorder="1" applyAlignment="1">
      <alignment horizontal="left" vertical="top"/>
    </xf>
    <xf numFmtId="0" fontId="0" fillId="0" borderId="9" xfId="0" applyBorder="1" applyAlignment="1">
      <alignment horizontal="center"/>
    </xf>
    <xf numFmtId="0" fontId="23" fillId="2" borderId="9" xfId="0" applyFont="1" applyFill="1" applyBorder="1" applyAlignment="1">
      <alignment horizontal="left" vertical="top"/>
    </xf>
    <xf numFmtId="0" fontId="23" fillId="2" borderId="35" xfId="0" applyFont="1" applyFill="1" applyBorder="1" applyAlignment="1">
      <alignment horizontal="left" vertical="top"/>
    </xf>
  </cellXfs>
  <cellStyles count="2">
    <cellStyle name="Hyperlink" xfId="1" builtinId="8"/>
    <cellStyle name="Standaard" xfId="0" builtinId="0"/>
  </cellStyles>
  <dxfs count="7">
    <dxf>
      <fill>
        <patternFill>
          <bgColor rgb="FFFF0000"/>
        </patternFill>
      </fill>
    </dxf>
    <dxf>
      <fill>
        <patternFill>
          <bgColor rgb="FF00B050"/>
        </patternFill>
      </fill>
    </dxf>
    <dxf>
      <fill>
        <patternFill>
          <bgColor rgb="FFFFC000"/>
        </patternFill>
      </fill>
    </dxf>
    <dxf>
      <fill>
        <patternFill>
          <bgColor rgb="FFFF0000"/>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2" tint="-0.499984740745262"/>
      </font>
      <fill>
        <patternFill>
          <bgColor theme="2" tint="-0.499984740745262"/>
        </patternFill>
      </fill>
    </dxf>
  </dxfs>
  <tableStyles count="0" defaultTableStyle="TableStyleMedium2" defaultPivotStyle="PivotStyleLight16"/>
  <colors>
    <mruColors>
      <color rgb="FFA5A5A5"/>
      <color rgb="FFD2F0F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1</xdr:col>
      <xdr:colOff>4441825</xdr:colOff>
      <xdr:row>1</xdr:row>
      <xdr:rowOff>44450</xdr:rowOff>
    </xdr:from>
    <xdr:to>
      <xdr:col>1</xdr:col>
      <xdr:colOff>5899503</xdr:colOff>
      <xdr:row>3</xdr:row>
      <xdr:rowOff>45861</xdr:rowOff>
    </xdr:to>
    <xdr:pic>
      <xdr:nvPicPr>
        <xdr:cNvPr id="4" name="Afbeelding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051425" y="215900"/>
          <a:ext cx="1457678" cy="34431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8</xdr:col>
      <xdr:colOff>460375</xdr:colOff>
      <xdr:row>0</xdr:row>
      <xdr:rowOff>158750</xdr:rowOff>
    </xdr:from>
    <xdr:to>
      <xdr:col>10</xdr:col>
      <xdr:colOff>498828</xdr:colOff>
      <xdr:row>3</xdr:row>
      <xdr:rowOff>30621</xdr:rowOff>
    </xdr:to>
    <xdr:pic>
      <xdr:nvPicPr>
        <xdr:cNvPr id="4" name="Afbeelding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803900" y="158750"/>
          <a:ext cx="1457678" cy="382411"/>
        </a:xfrm>
        <a:prstGeom prst="rect">
          <a:avLst/>
        </a:prstGeom>
      </xdr:spPr>
    </xdr:pic>
    <xdr:clientData/>
  </xdr:twoCellAnchor>
</xdr:wsDr>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bio_certification@tuv-nord.com" TargetMode="External"/><Relationship Id="rId1" Type="http://schemas.openxmlformats.org/officeDocument/2006/relationships/hyperlink" Target="http://www.tuv-nord.com/be/nl/home/"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bio_certification@tuv-nord.com" TargetMode="External"/><Relationship Id="rId1" Type="http://schemas.openxmlformats.org/officeDocument/2006/relationships/hyperlink" Target="http://www.tuv-nord.com/be/nl/home/"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888707-B4A1-4455-BB18-3D80C8347F67}">
  <sheetPr codeName="Blad1">
    <pageSetUpPr fitToPage="1"/>
  </sheetPr>
  <dimension ref="A1:B40"/>
  <sheetViews>
    <sheetView showGridLines="0" showRowColHeaders="0" tabSelected="1" zoomScaleNormal="100" workbookViewId="0"/>
  </sheetViews>
  <sheetFormatPr defaultRowHeight="14.4" x14ac:dyDescent="0.3"/>
  <cols>
    <col min="2" max="2" width="92" style="49" customWidth="1"/>
  </cols>
  <sheetData>
    <row r="1" spans="1:2" ht="13.5" customHeight="1" x14ac:dyDescent="0.3">
      <c r="A1" s="69"/>
      <c r="B1" s="59" t="s">
        <v>34</v>
      </c>
    </row>
    <row r="2" spans="1:2" ht="13.5" customHeight="1" x14ac:dyDescent="0.3">
      <c r="B2" s="60" t="s">
        <v>30</v>
      </c>
    </row>
    <row r="3" spans="1:2" ht="13.5" customHeight="1" x14ac:dyDescent="0.3">
      <c r="B3" s="61" t="s">
        <v>0</v>
      </c>
    </row>
    <row r="4" spans="1:2" ht="13.5" customHeight="1" x14ac:dyDescent="0.3">
      <c r="B4" s="61" t="s">
        <v>1</v>
      </c>
    </row>
    <row r="5" spans="1:2" ht="13.5" customHeight="1" x14ac:dyDescent="0.3">
      <c r="B5" s="61" t="s">
        <v>2</v>
      </c>
    </row>
    <row r="6" spans="1:2" ht="13.5" customHeight="1" x14ac:dyDescent="0.3">
      <c r="B6" s="62" t="s">
        <v>594</v>
      </c>
    </row>
    <row r="7" spans="1:2" ht="13.5" customHeight="1" thickBot="1" x14ac:dyDescent="0.35">
      <c r="B7" s="63" t="s">
        <v>29</v>
      </c>
    </row>
    <row r="9" spans="1:2" ht="21" x14ac:dyDescent="0.4">
      <c r="A9" s="51" t="s">
        <v>240</v>
      </c>
    </row>
    <row r="11" spans="1:2" x14ac:dyDescent="0.3">
      <c r="A11" s="47"/>
      <c r="B11" s="64" t="s">
        <v>241</v>
      </c>
    </row>
    <row r="12" spans="1:2" x14ac:dyDescent="0.3">
      <c r="A12" s="1"/>
      <c r="B12" s="64" t="s">
        <v>242</v>
      </c>
    </row>
    <row r="13" spans="1:2" x14ac:dyDescent="0.3">
      <c r="A13" s="48"/>
      <c r="B13" s="64" t="s">
        <v>243</v>
      </c>
    </row>
    <row r="14" spans="1:2" x14ac:dyDescent="0.3">
      <c r="B14" s="50"/>
    </row>
    <row r="15" spans="1:2" x14ac:dyDescent="0.3">
      <c r="A15" s="52" t="s">
        <v>274</v>
      </c>
      <c r="B15" s="53"/>
    </row>
    <row r="16" spans="1:2" x14ac:dyDescent="0.3">
      <c r="B16" s="54" t="s">
        <v>246</v>
      </c>
    </row>
    <row r="17" spans="2:2" x14ac:dyDescent="0.3">
      <c r="B17" s="55"/>
    </row>
    <row r="18" spans="2:2" x14ac:dyDescent="0.3">
      <c r="B18" s="54" t="s">
        <v>247</v>
      </c>
    </row>
    <row r="19" spans="2:2" x14ac:dyDescent="0.3">
      <c r="B19" s="55"/>
    </row>
    <row r="20" spans="2:2" ht="57.6" x14ac:dyDescent="0.3">
      <c r="B20" s="54" t="s">
        <v>275</v>
      </c>
    </row>
    <row r="21" spans="2:2" ht="57.6" x14ac:dyDescent="0.3">
      <c r="B21" s="54" t="s">
        <v>272</v>
      </c>
    </row>
    <row r="22" spans="2:2" ht="6.75" customHeight="1" x14ac:dyDescent="0.3">
      <c r="B22" s="65"/>
    </row>
    <row r="23" spans="2:2" ht="28.8" x14ac:dyDescent="0.3">
      <c r="B23" s="57" t="s">
        <v>414</v>
      </c>
    </row>
    <row r="24" spans="2:2" x14ac:dyDescent="0.3">
      <c r="B24" s="58"/>
    </row>
    <row r="25" spans="2:2" x14ac:dyDescent="0.3">
      <c r="B25" s="58" t="s">
        <v>686</v>
      </c>
    </row>
    <row r="26" spans="2:2" x14ac:dyDescent="0.3">
      <c r="B26" s="58"/>
    </row>
    <row r="27" spans="2:2" x14ac:dyDescent="0.3">
      <c r="B27" s="58" t="s">
        <v>322</v>
      </c>
    </row>
    <row r="28" spans="2:2" x14ac:dyDescent="0.3">
      <c r="B28" s="58"/>
    </row>
    <row r="29" spans="2:2" ht="28.8" x14ac:dyDescent="0.3">
      <c r="B29" s="58" t="s">
        <v>685</v>
      </c>
    </row>
    <row r="30" spans="2:2" x14ac:dyDescent="0.3">
      <c r="B30" s="58"/>
    </row>
    <row r="31" spans="2:2" ht="28.8" x14ac:dyDescent="0.3">
      <c r="B31" s="58" t="s">
        <v>590</v>
      </c>
    </row>
    <row r="32" spans="2:2" x14ac:dyDescent="0.3">
      <c r="B32" s="58"/>
    </row>
    <row r="33" spans="2:2" ht="28.8" x14ac:dyDescent="0.3">
      <c r="B33" s="58" t="s">
        <v>244</v>
      </c>
    </row>
    <row r="34" spans="2:2" x14ac:dyDescent="0.3">
      <c r="B34" s="58"/>
    </row>
    <row r="35" spans="2:2" x14ac:dyDescent="0.3">
      <c r="B35" s="58" t="s">
        <v>245</v>
      </c>
    </row>
    <row r="36" spans="2:2" x14ac:dyDescent="0.3">
      <c r="B36" s="56"/>
    </row>
    <row r="37" spans="2:2" ht="15" thickBot="1" x14ac:dyDescent="0.35"/>
    <row r="38" spans="2:2" ht="15" thickTop="1" x14ac:dyDescent="0.3">
      <c r="B38" s="99" t="s">
        <v>413</v>
      </c>
    </row>
    <row r="39" spans="2:2" ht="15" thickBot="1" x14ac:dyDescent="0.35">
      <c r="B39" s="100"/>
    </row>
    <row r="40" spans="2:2" ht="15" thickTop="1" x14ac:dyDescent="0.3"/>
  </sheetData>
  <sheetProtection algorithmName="SHA-512" hashValue="bwYCEzGMwtSEr193xw4IRebaNRElGtq20AyIVW3C2hpc3ZTQVVt6UKgez9ggdfO/d/FBxS7W9WSwAz7LLVqFWA==" saltValue="ObWQ/xzcxMzJGzLLOTbhLA==" spinCount="100000" sheet="1" selectLockedCells="1"/>
  <mergeCells count="1">
    <mergeCell ref="B38:B39"/>
  </mergeCells>
  <hyperlinks>
    <hyperlink ref="B6" r:id="rId1" xr:uid="{31C3A2A8-6CD3-4AF2-AD69-FE5CD9A3203A}"/>
    <hyperlink ref="B7" r:id="rId2" xr:uid="{08682FBC-0B89-42BA-813E-475B9A9CBC4E}"/>
    <hyperlink ref="B38:B39" location="'bio cld pf'!A8" display="Naar de fiches" xr:uid="{44889B75-DAA7-4C04-8852-6105156419DA}"/>
  </hyperlinks>
  <pageMargins left="0.70866141732283472" right="0.70866141732283472" top="0.74803149606299213" bottom="0.74803149606299213" header="0.31496062992125984" footer="0.31496062992125984"/>
  <pageSetup scale="89" orientation="portrait" r:id="rId3"/>
  <headerFooter>
    <oddFooter>&amp;Lbio cld pf_v11 - 16/06/2025&amp;CConfidentieel&amp;RInfo volgens VO (EU) 2018/848</oddFooter>
  </headerFooter>
  <drawing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2">
    <pageSetUpPr fitToPage="1"/>
  </sheetPr>
  <dimension ref="A1:W284"/>
  <sheetViews>
    <sheetView showGridLines="0" showRowColHeaders="0" showRuler="0" view="pageBreakPreview" zoomScaleNormal="100" zoomScaleSheetLayoutView="100" workbookViewId="0">
      <pane ySplit="11" topLeftCell="A12" activePane="bottomLeft" state="frozen"/>
      <selection pane="bottomLeft" activeCell="E14" sqref="E14:K14"/>
    </sheetView>
  </sheetViews>
  <sheetFormatPr defaultColWidth="9.109375" defaultRowHeight="14.4" x14ac:dyDescent="0.3"/>
  <cols>
    <col min="1" max="1" width="6.88671875" customWidth="1"/>
    <col min="2" max="2" width="9.88671875" customWidth="1"/>
    <col min="3" max="3" width="11" customWidth="1"/>
    <col min="4" max="4" width="9.88671875" customWidth="1"/>
    <col min="5" max="5" width="10.44140625" customWidth="1"/>
    <col min="6" max="6" width="9.88671875" customWidth="1"/>
    <col min="7" max="7" width="12.44140625" customWidth="1"/>
    <col min="8" max="9" width="9.88671875" customWidth="1"/>
    <col min="10" max="11" width="11.44140625" customWidth="1"/>
    <col min="12" max="12" width="4.33203125" customWidth="1"/>
    <col min="22" max="25" width="0" hidden="1" customWidth="1"/>
  </cols>
  <sheetData>
    <row r="1" spans="1:23" ht="13.5" customHeight="1" thickBot="1" x14ac:dyDescent="0.35">
      <c r="B1" s="12" t="s">
        <v>34</v>
      </c>
      <c r="C1" s="13"/>
      <c r="D1" s="14"/>
      <c r="E1" s="14"/>
      <c r="F1" s="14"/>
      <c r="G1" s="13"/>
      <c r="H1" s="13"/>
      <c r="I1" s="13"/>
      <c r="J1" s="13"/>
      <c r="K1" s="15"/>
      <c r="V1" s="96" t="s">
        <v>317</v>
      </c>
      <c r="W1" s="96">
        <f>'bio cld pf'!E14</f>
        <v>0</v>
      </c>
    </row>
    <row r="2" spans="1:23" ht="13.5" customHeight="1" thickTop="1" x14ac:dyDescent="0.3">
      <c r="B2" s="16" t="s">
        <v>30</v>
      </c>
      <c r="D2" s="18"/>
      <c r="E2" s="18"/>
      <c r="F2" s="19"/>
      <c r="K2" s="20"/>
      <c r="N2" s="233" t="s">
        <v>277</v>
      </c>
      <c r="O2" s="234"/>
      <c r="P2" s="234"/>
      <c r="Q2" s="235"/>
      <c r="V2" s="96" t="s">
        <v>318</v>
      </c>
      <c r="W2" s="96">
        <f>'bio cld pf'!E15</f>
        <v>0</v>
      </c>
    </row>
    <row r="3" spans="1:23" ht="13.5" customHeight="1" thickBot="1" x14ac:dyDescent="0.35">
      <c r="B3" s="21" t="s">
        <v>0</v>
      </c>
      <c r="C3" s="17"/>
      <c r="D3" s="19"/>
      <c r="E3" s="19"/>
      <c r="F3" s="19"/>
      <c r="K3" s="20"/>
      <c r="N3" s="236"/>
      <c r="O3" s="237"/>
      <c r="P3" s="237"/>
      <c r="Q3" s="238"/>
      <c r="V3" s="96" t="s">
        <v>319</v>
      </c>
      <c r="W3" s="96" t="str">
        <f>IF('bio cld pf'!F24=0,"PGF","PF" &amp; "_" &amp; 'bio cld pf'!F24)</f>
        <v>PGF</v>
      </c>
    </row>
    <row r="4" spans="1:23" ht="13.5" customHeight="1" thickTop="1" x14ac:dyDescent="0.3">
      <c r="B4" s="21" t="s">
        <v>1</v>
      </c>
      <c r="C4" s="17"/>
      <c r="D4" s="19"/>
      <c r="E4" s="19"/>
      <c r="F4" s="19"/>
      <c r="K4" s="20"/>
      <c r="V4" s="96" t="s">
        <v>320</v>
      </c>
      <c r="W4" s="96" t="s">
        <v>321</v>
      </c>
    </row>
    <row r="5" spans="1:23" ht="13.5" customHeight="1" thickBot="1" x14ac:dyDescent="0.35">
      <c r="B5" s="21" t="s">
        <v>2</v>
      </c>
      <c r="C5" s="17"/>
      <c r="K5" s="20"/>
      <c r="V5" s="96" t="s">
        <v>48</v>
      </c>
      <c r="W5" s="96">
        <f>E18</f>
        <v>0</v>
      </c>
    </row>
    <row r="6" spans="1:23" ht="13.5" customHeight="1" thickTop="1" x14ac:dyDescent="0.3">
      <c r="B6" s="22" t="s">
        <v>594</v>
      </c>
      <c r="C6" s="73"/>
      <c r="D6" s="74"/>
      <c r="E6" s="74"/>
      <c r="K6" s="20"/>
      <c r="N6" s="233" t="s">
        <v>660</v>
      </c>
      <c r="O6" s="234"/>
      <c r="P6" s="234"/>
      <c r="Q6" s="235"/>
      <c r="V6" s="96" t="s">
        <v>667</v>
      </c>
      <c r="W6" s="96" t="str">
        <f ca="1">TEXT(TODAY(),"JJJJMMDD")</f>
        <v>20250701</v>
      </c>
    </row>
    <row r="7" spans="1:23" ht="13.5" customHeight="1" thickBot="1" x14ac:dyDescent="0.35">
      <c r="B7" s="23" t="s">
        <v>29</v>
      </c>
      <c r="C7" s="75"/>
      <c r="D7" s="76"/>
      <c r="E7" s="76"/>
      <c r="F7" s="24"/>
      <c r="G7" s="24"/>
      <c r="H7" s="24"/>
      <c r="I7" s="24"/>
      <c r="J7" s="24"/>
      <c r="K7" s="25"/>
      <c r="N7" s="236"/>
      <c r="O7" s="237"/>
      <c r="P7" s="237"/>
      <c r="Q7" s="238"/>
      <c r="V7" s="96" t="s">
        <v>668</v>
      </c>
      <c r="W7" s="26" t="str">
        <f ca="1">W3&amp;"_"&amp;W5&amp;"_"&amp;W2&amp;"_"&amp;W1&amp;"_"&amp;W6</f>
        <v>PGF_0_0_0_20250701</v>
      </c>
    </row>
    <row r="8" spans="1:23" ht="13.5" customHeight="1" thickBot="1" x14ac:dyDescent="0.35">
      <c r="B8" s="71"/>
      <c r="C8" s="71"/>
      <c r="D8" s="74"/>
      <c r="E8" s="74"/>
      <c r="N8" s="97"/>
      <c r="O8" s="97"/>
      <c r="P8" s="97"/>
      <c r="Q8" s="97"/>
    </row>
    <row r="9" spans="1:23" ht="13.5" customHeight="1" thickBot="1" x14ac:dyDescent="0.35">
      <c r="B9" s="101" t="s">
        <v>669</v>
      </c>
      <c r="C9" s="102"/>
      <c r="D9" s="103" t="str">
        <f ca="1">W7</f>
        <v>PGF_0_0_0_20250701</v>
      </c>
      <c r="E9" s="104"/>
      <c r="F9" s="104"/>
      <c r="G9" s="104"/>
      <c r="H9" s="104"/>
      <c r="I9" s="104"/>
      <c r="J9" s="104"/>
      <c r="K9" s="105"/>
      <c r="N9" s="97"/>
      <c r="O9" s="97"/>
      <c r="P9" s="97"/>
      <c r="Q9" s="97"/>
    </row>
    <row r="10" spans="1:23" ht="13.5" customHeight="1" thickBot="1" x14ac:dyDescent="0.35">
      <c r="B10" s="71"/>
      <c r="C10" s="72"/>
    </row>
    <row r="11" spans="1:23" ht="31.2" customHeight="1" thickBot="1" x14ac:dyDescent="0.35">
      <c r="A11" s="106" t="str">
        <f>IFERROR(VLOOKUP(E18,HelperList!A22:B37,2,0),"")</f>
        <v/>
      </c>
      <c r="B11" s="107"/>
      <c r="C11" s="107"/>
      <c r="D11" s="107"/>
      <c r="E11" s="107"/>
      <c r="F11" s="107"/>
      <c r="G11" s="107"/>
      <c r="H11" s="107"/>
      <c r="I11" s="107"/>
      <c r="J11" s="107"/>
      <c r="K11" s="108"/>
    </row>
    <row r="12" spans="1:23" ht="15" customHeight="1" x14ac:dyDescent="0.3">
      <c r="A12" s="26" t="s">
        <v>248</v>
      </c>
      <c r="B12" s="139" t="s">
        <v>204</v>
      </c>
      <c r="C12" s="140"/>
      <c r="D12" s="140"/>
      <c r="E12" s="140"/>
      <c r="F12" s="140"/>
      <c r="G12" s="140"/>
      <c r="H12" s="140"/>
      <c r="I12" s="140"/>
      <c r="J12" s="140"/>
      <c r="K12" s="141"/>
    </row>
    <row r="13" spans="1:23" ht="15.75" customHeight="1" thickBot="1" x14ac:dyDescent="0.35">
      <c r="A13" s="26" t="s">
        <v>248</v>
      </c>
      <c r="B13" s="142"/>
      <c r="C13" s="143"/>
      <c r="D13" s="143"/>
      <c r="E13" s="143"/>
      <c r="F13" s="143"/>
      <c r="G13" s="143"/>
      <c r="H13" s="143"/>
      <c r="I13" s="143"/>
      <c r="J13" s="143"/>
      <c r="K13" s="144"/>
    </row>
    <row r="14" spans="1:23" ht="15" customHeight="1" x14ac:dyDescent="0.3">
      <c r="A14" s="26" t="s">
        <v>248</v>
      </c>
      <c r="B14" s="121" t="s">
        <v>316</v>
      </c>
      <c r="C14" s="122"/>
      <c r="D14" s="122"/>
      <c r="E14" s="135"/>
      <c r="F14" s="135"/>
      <c r="G14" s="135"/>
      <c r="H14" s="135"/>
      <c r="I14" s="135"/>
      <c r="J14" s="135"/>
      <c r="K14" s="136"/>
    </row>
    <row r="15" spans="1:23" ht="15.75" customHeight="1" x14ac:dyDescent="0.3">
      <c r="A15" s="26" t="s">
        <v>248</v>
      </c>
      <c r="B15" s="123" t="s">
        <v>591</v>
      </c>
      <c r="C15" s="124"/>
      <c r="D15" s="124"/>
      <c r="E15" s="137"/>
      <c r="F15" s="137"/>
      <c r="G15" s="137"/>
      <c r="H15" s="137"/>
      <c r="I15" s="137"/>
      <c r="J15" s="137"/>
      <c r="K15" s="138"/>
    </row>
    <row r="16" spans="1:23" ht="15.75" customHeight="1" thickBot="1" x14ac:dyDescent="0.35">
      <c r="A16" s="26" t="s">
        <v>248</v>
      </c>
      <c r="B16" s="241" t="s">
        <v>404</v>
      </c>
      <c r="C16" s="242"/>
      <c r="D16" s="242"/>
      <c r="E16" s="243"/>
      <c r="F16" s="243"/>
      <c r="G16" s="243"/>
      <c r="H16" s="243"/>
      <c r="I16" s="243"/>
      <c r="J16" s="243"/>
      <c r="K16" s="244"/>
    </row>
    <row r="17" spans="1:11" ht="15" thickBot="1" x14ac:dyDescent="0.35">
      <c r="A17" s="26" t="s">
        <v>248</v>
      </c>
      <c r="B17" s="145" t="s">
        <v>196</v>
      </c>
      <c r="C17" s="146"/>
      <c r="D17" s="147"/>
      <c r="E17" s="27"/>
      <c r="F17" s="27"/>
      <c r="G17" s="27"/>
      <c r="H17" s="27"/>
      <c r="I17" s="27"/>
      <c r="J17" s="27"/>
    </row>
    <row r="18" spans="1:11" x14ac:dyDescent="0.3">
      <c r="A18" s="26" t="s">
        <v>248</v>
      </c>
      <c r="B18" s="111" t="s">
        <v>197</v>
      </c>
      <c r="C18" s="112"/>
      <c r="D18" s="113"/>
      <c r="E18" s="155"/>
      <c r="F18" s="156"/>
      <c r="G18" s="156"/>
      <c r="H18" s="156"/>
      <c r="I18" s="156"/>
      <c r="J18" s="157"/>
    </row>
    <row r="19" spans="1:11" x14ac:dyDescent="0.3">
      <c r="A19" s="26" t="s">
        <v>248</v>
      </c>
      <c r="B19" s="111" t="s">
        <v>199</v>
      </c>
      <c r="C19" s="112"/>
      <c r="D19" s="113"/>
      <c r="E19" s="114"/>
      <c r="F19" s="115"/>
      <c r="G19" s="115"/>
      <c r="H19" s="115"/>
      <c r="I19" s="115"/>
      <c r="J19" s="116"/>
    </row>
    <row r="20" spans="1:11" x14ac:dyDescent="0.3">
      <c r="A20" s="26" t="s">
        <v>248</v>
      </c>
      <c r="B20" s="158" t="s">
        <v>198</v>
      </c>
      <c r="C20" s="159"/>
      <c r="D20" s="160"/>
      <c r="E20" s="161"/>
      <c r="F20" s="162"/>
      <c r="G20" s="162"/>
      <c r="H20" s="162"/>
      <c r="I20" s="162"/>
      <c r="J20" s="163"/>
    </row>
    <row r="21" spans="1:11" x14ac:dyDescent="0.3">
      <c r="A21" s="26" t="s">
        <v>248</v>
      </c>
      <c r="B21" s="158"/>
      <c r="C21" s="159"/>
      <c r="D21" s="160"/>
      <c r="E21" s="161"/>
      <c r="F21" s="162"/>
      <c r="G21" s="162"/>
      <c r="H21" s="162"/>
      <c r="I21" s="162"/>
      <c r="J21" s="163"/>
    </row>
    <row r="22" spans="1:11" ht="15" thickBot="1" x14ac:dyDescent="0.35">
      <c r="A22" s="26" t="s">
        <v>248</v>
      </c>
      <c r="B22" s="164" t="s">
        <v>592</v>
      </c>
      <c r="C22" s="165"/>
      <c r="D22" s="166"/>
      <c r="E22" s="167"/>
      <c r="F22" s="168"/>
      <c r="G22" s="168"/>
      <c r="H22" s="168"/>
      <c r="I22" s="168"/>
      <c r="J22" s="169"/>
    </row>
    <row r="23" spans="1:11" ht="15" thickBot="1" x14ac:dyDescent="0.35">
      <c r="A23" s="26" t="s">
        <v>248</v>
      </c>
      <c r="C23" s="27"/>
      <c r="D23" s="27"/>
      <c r="E23" s="27"/>
      <c r="F23" s="27"/>
      <c r="G23" s="27"/>
      <c r="H23" s="27"/>
      <c r="I23" s="27"/>
      <c r="J23" s="27"/>
    </row>
    <row r="24" spans="1:11" x14ac:dyDescent="0.3">
      <c r="A24" s="26" t="s">
        <v>248</v>
      </c>
      <c r="B24" s="216" t="s">
        <v>666</v>
      </c>
      <c r="C24" s="217"/>
      <c r="D24" s="217"/>
      <c r="E24" s="217"/>
      <c r="F24" s="218"/>
      <c r="G24" s="218"/>
      <c r="H24" s="218"/>
      <c r="I24" s="218"/>
      <c r="J24" s="218"/>
      <c r="K24" s="219"/>
    </row>
    <row r="25" spans="1:11" x14ac:dyDescent="0.3">
      <c r="A25" s="26" t="s">
        <v>248</v>
      </c>
      <c r="B25" s="117" t="s">
        <v>273</v>
      </c>
      <c r="C25" s="118"/>
      <c r="D25" s="118"/>
      <c r="E25" s="118"/>
      <c r="F25" s="119"/>
      <c r="G25" s="119"/>
      <c r="H25" s="119"/>
      <c r="I25" s="119"/>
      <c r="J25" s="119"/>
      <c r="K25" s="120"/>
    </row>
    <row r="26" spans="1:11" x14ac:dyDescent="0.3">
      <c r="A26" s="26" t="s">
        <v>248</v>
      </c>
      <c r="B26" s="117" t="s">
        <v>315</v>
      </c>
      <c r="C26" s="118"/>
      <c r="D26" s="118"/>
      <c r="E26" s="118"/>
      <c r="F26" s="119"/>
      <c r="G26" s="119"/>
      <c r="H26" s="119"/>
      <c r="I26" s="119"/>
      <c r="J26" s="119"/>
      <c r="K26" s="120"/>
    </row>
    <row r="27" spans="1:11" ht="15" thickBot="1" x14ac:dyDescent="0.35">
      <c r="A27" s="26" t="s">
        <v>248</v>
      </c>
      <c r="B27" s="170" t="s">
        <v>403</v>
      </c>
      <c r="C27" s="171"/>
      <c r="D27" s="171"/>
      <c r="E27" s="171"/>
      <c r="F27" s="239"/>
      <c r="G27" s="239"/>
      <c r="H27" s="239"/>
      <c r="I27" s="239"/>
      <c r="J27" s="239"/>
      <c r="K27" s="240"/>
    </row>
    <row r="28" spans="1:11" x14ac:dyDescent="0.3">
      <c r="A28" s="26" t="s">
        <v>248</v>
      </c>
      <c r="C28" s="27"/>
      <c r="D28" s="27"/>
      <c r="E28" s="27"/>
      <c r="F28" s="27"/>
      <c r="G28" s="27"/>
      <c r="H28" s="27"/>
      <c r="I28" s="27"/>
      <c r="J28" s="27"/>
    </row>
    <row r="29" spans="1:11" x14ac:dyDescent="0.3">
      <c r="A29" s="26" t="s">
        <v>248</v>
      </c>
      <c r="B29" s="151" t="s">
        <v>239</v>
      </c>
      <c r="C29" s="151"/>
      <c r="D29" s="151"/>
      <c r="E29" s="151"/>
      <c r="F29" s="151"/>
      <c r="G29" s="151"/>
      <c r="H29" s="151"/>
      <c r="I29" s="151"/>
      <c r="J29" s="151" t="s">
        <v>209</v>
      </c>
      <c r="K29" s="151" t="s">
        <v>323</v>
      </c>
    </row>
    <row r="30" spans="1:11" x14ac:dyDescent="0.3">
      <c r="A30" s="26" t="s">
        <v>248</v>
      </c>
      <c r="B30" s="151"/>
      <c r="C30" s="151"/>
      <c r="D30" s="151"/>
      <c r="E30" s="151"/>
      <c r="F30" s="151"/>
      <c r="G30" s="151"/>
      <c r="H30" s="151"/>
      <c r="I30" s="151"/>
      <c r="J30" s="151"/>
      <c r="K30" s="151"/>
    </row>
    <row r="31" spans="1:11" x14ac:dyDescent="0.3">
      <c r="A31" s="26" t="s">
        <v>248</v>
      </c>
      <c r="B31" s="152" t="str">
        <f>HelperProductgroups!R2</f>
        <v/>
      </c>
      <c r="C31" s="153"/>
      <c r="D31" s="153"/>
      <c r="E31" s="153"/>
      <c r="F31" s="153"/>
      <c r="G31" s="153"/>
      <c r="H31" s="153"/>
      <c r="I31" s="154"/>
      <c r="J31" s="43"/>
      <c r="K31" s="43"/>
    </row>
    <row r="32" spans="1:11" x14ac:dyDescent="0.3">
      <c r="A32" s="26" t="s">
        <v>248</v>
      </c>
      <c r="B32" s="152" t="str">
        <f>HelperProductgroups!R3</f>
        <v/>
      </c>
      <c r="C32" s="153"/>
      <c r="D32" s="153"/>
      <c r="E32" s="153"/>
      <c r="F32" s="153"/>
      <c r="G32" s="153"/>
      <c r="H32" s="153"/>
      <c r="I32" s="154"/>
      <c r="J32" s="43"/>
      <c r="K32" s="43"/>
    </row>
    <row r="33" spans="1:11" x14ac:dyDescent="0.3">
      <c r="A33" s="26" t="s">
        <v>248</v>
      </c>
      <c r="B33" s="152" t="str">
        <f>HelperProductgroups!R4</f>
        <v/>
      </c>
      <c r="C33" s="153"/>
      <c r="D33" s="153"/>
      <c r="E33" s="153"/>
      <c r="F33" s="153"/>
      <c r="G33" s="153"/>
      <c r="H33" s="153"/>
      <c r="I33" s="154"/>
      <c r="J33" s="43"/>
      <c r="K33" s="43"/>
    </row>
    <row r="34" spans="1:11" x14ac:dyDescent="0.3">
      <c r="A34" s="26" t="s">
        <v>248</v>
      </c>
      <c r="B34" s="152" t="str">
        <f>HelperProductgroups!R5</f>
        <v/>
      </c>
      <c r="C34" s="153"/>
      <c r="D34" s="153"/>
      <c r="E34" s="153"/>
      <c r="F34" s="153"/>
      <c r="G34" s="153"/>
      <c r="H34" s="153"/>
      <c r="I34" s="154"/>
      <c r="J34" s="43"/>
      <c r="K34" s="43"/>
    </row>
    <row r="35" spans="1:11" x14ac:dyDescent="0.3">
      <c r="A35" s="26" t="s">
        <v>248</v>
      </c>
      <c r="B35" s="152" t="str">
        <f>HelperProductgroups!R6</f>
        <v/>
      </c>
      <c r="C35" s="153"/>
      <c r="D35" s="153"/>
      <c r="E35" s="153"/>
      <c r="F35" s="153"/>
      <c r="G35" s="153"/>
      <c r="H35" s="153"/>
      <c r="I35" s="154"/>
      <c r="J35" s="43"/>
      <c r="K35" s="43"/>
    </row>
    <row r="36" spans="1:11" x14ac:dyDescent="0.3">
      <c r="A36" s="26" t="s">
        <v>248</v>
      </c>
      <c r="B36" s="152" t="str">
        <f>HelperProductgroups!R7</f>
        <v/>
      </c>
      <c r="C36" s="153"/>
      <c r="D36" s="153"/>
      <c r="E36" s="153"/>
      <c r="F36" s="153"/>
      <c r="G36" s="153"/>
      <c r="H36" s="153"/>
      <c r="I36" s="154"/>
      <c r="J36" s="43"/>
      <c r="K36" s="43"/>
    </row>
    <row r="37" spans="1:11" x14ac:dyDescent="0.3">
      <c r="A37" s="26" t="s">
        <v>248</v>
      </c>
      <c r="B37" s="152" t="str">
        <f>HelperProductgroups!R8</f>
        <v/>
      </c>
      <c r="C37" s="153"/>
      <c r="D37" s="153"/>
      <c r="E37" s="153"/>
      <c r="F37" s="153"/>
      <c r="G37" s="153"/>
      <c r="H37" s="153"/>
      <c r="I37" s="154"/>
      <c r="J37" s="43"/>
      <c r="K37" s="43"/>
    </row>
    <row r="38" spans="1:11" x14ac:dyDescent="0.3">
      <c r="A38" s="26" t="s">
        <v>248</v>
      </c>
      <c r="B38" s="152" t="str">
        <f>HelperProductgroups!R9</f>
        <v/>
      </c>
      <c r="C38" s="153"/>
      <c r="D38" s="153"/>
      <c r="E38" s="153"/>
      <c r="F38" s="153"/>
      <c r="G38" s="153"/>
      <c r="H38" s="153"/>
      <c r="I38" s="154"/>
      <c r="J38" s="43"/>
      <c r="K38" s="43"/>
    </row>
    <row r="39" spans="1:11" x14ac:dyDescent="0.3">
      <c r="A39" s="26" t="s">
        <v>248</v>
      </c>
      <c r="B39" s="152" t="str">
        <f>HelperProductgroups!R10</f>
        <v/>
      </c>
      <c r="C39" s="153"/>
      <c r="D39" s="153"/>
      <c r="E39" s="153"/>
      <c r="F39" s="153"/>
      <c r="G39" s="153"/>
      <c r="H39" s="153"/>
      <c r="I39" s="154"/>
      <c r="J39" s="43"/>
      <c r="K39" s="43"/>
    </row>
    <row r="40" spans="1:11" x14ac:dyDescent="0.3">
      <c r="A40" s="26" t="s">
        <v>248</v>
      </c>
      <c r="B40" s="152" t="str">
        <f>HelperProductgroups!R11</f>
        <v/>
      </c>
      <c r="C40" s="153"/>
      <c r="D40" s="153"/>
      <c r="E40" s="153"/>
      <c r="F40" s="153"/>
      <c r="G40" s="153"/>
      <c r="H40" s="153"/>
      <c r="I40" s="154"/>
      <c r="J40" s="43"/>
      <c r="K40" s="43"/>
    </row>
    <row r="41" spans="1:11" x14ac:dyDescent="0.3">
      <c r="A41" s="26" t="s">
        <v>248</v>
      </c>
      <c r="B41" s="152" t="str">
        <f>HelperProductgroups!R12</f>
        <v/>
      </c>
      <c r="C41" s="153"/>
      <c r="D41" s="153"/>
      <c r="E41" s="153"/>
      <c r="F41" s="153"/>
      <c r="G41" s="153"/>
      <c r="H41" s="153"/>
      <c r="I41" s="154"/>
      <c r="J41" s="43"/>
      <c r="K41" s="43"/>
    </row>
    <row r="42" spans="1:11" x14ac:dyDescent="0.3">
      <c r="A42" s="26" t="s">
        <v>248</v>
      </c>
      <c r="B42" s="152" t="str">
        <f>HelperProductgroups!R13</f>
        <v/>
      </c>
      <c r="C42" s="153"/>
      <c r="D42" s="153"/>
      <c r="E42" s="153"/>
      <c r="F42" s="153"/>
      <c r="G42" s="153"/>
      <c r="H42" s="153"/>
      <c r="I42" s="154"/>
      <c r="J42" s="43"/>
      <c r="K42" s="43"/>
    </row>
    <row r="43" spans="1:11" x14ac:dyDescent="0.3">
      <c r="A43" s="26" t="s">
        <v>248</v>
      </c>
      <c r="B43" s="152" t="str">
        <f>HelperProductgroups!R14</f>
        <v/>
      </c>
      <c r="C43" s="153"/>
      <c r="D43" s="153"/>
      <c r="E43" s="153"/>
      <c r="F43" s="153"/>
      <c r="G43" s="153"/>
      <c r="H43" s="153"/>
      <c r="I43" s="154"/>
      <c r="J43" s="43"/>
      <c r="K43" s="43"/>
    </row>
    <row r="44" spans="1:11" x14ac:dyDescent="0.3">
      <c r="A44" s="26" t="s">
        <v>248</v>
      </c>
      <c r="B44" s="152" t="str">
        <f>HelperProductgroups!R15</f>
        <v/>
      </c>
      <c r="C44" s="153"/>
      <c r="D44" s="153"/>
      <c r="E44" s="153"/>
      <c r="F44" s="153"/>
      <c r="G44" s="153"/>
      <c r="H44" s="153"/>
      <c r="I44" s="154"/>
      <c r="J44" s="43"/>
      <c r="K44" s="43"/>
    </row>
    <row r="45" spans="1:11" x14ac:dyDescent="0.3">
      <c r="A45" s="26" t="s">
        <v>248</v>
      </c>
      <c r="B45" s="152" t="str">
        <f>HelperProductgroups!R16</f>
        <v/>
      </c>
      <c r="C45" s="153"/>
      <c r="D45" s="153"/>
      <c r="E45" s="153"/>
      <c r="F45" s="153"/>
      <c r="G45" s="153"/>
      <c r="H45" s="153"/>
      <c r="I45" s="154"/>
      <c r="J45" s="43"/>
      <c r="K45" s="43"/>
    </row>
    <row r="46" spans="1:11" x14ac:dyDescent="0.3">
      <c r="A46" s="26" t="s">
        <v>248</v>
      </c>
      <c r="B46" s="152" t="str">
        <f>HelperProductgroups!R17</f>
        <v/>
      </c>
      <c r="C46" s="153"/>
      <c r="D46" s="153"/>
      <c r="E46" s="153"/>
      <c r="F46" s="153"/>
      <c r="G46" s="153"/>
      <c r="H46" s="153"/>
      <c r="I46" s="154"/>
      <c r="J46" s="43"/>
      <c r="K46" s="43"/>
    </row>
    <row r="47" spans="1:11" x14ac:dyDescent="0.3">
      <c r="A47" s="26" t="s">
        <v>248</v>
      </c>
      <c r="B47" s="152" t="str">
        <f>HelperProductgroups!R18</f>
        <v/>
      </c>
      <c r="C47" s="153"/>
      <c r="D47" s="153"/>
      <c r="E47" s="153"/>
      <c r="F47" s="153"/>
      <c r="G47" s="153"/>
      <c r="H47" s="153"/>
      <c r="I47" s="154"/>
      <c r="J47" s="43"/>
      <c r="K47" s="43"/>
    </row>
    <row r="48" spans="1:11" x14ac:dyDescent="0.3">
      <c r="A48" s="26" t="s">
        <v>248</v>
      </c>
      <c r="B48" s="152" t="str">
        <f>HelperProductgroups!R19</f>
        <v/>
      </c>
      <c r="C48" s="153"/>
      <c r="D48" s="153"/>
      <c r="E48" s="153"/>
      <c r="F48" s="153"/>
      <c r="G48" s="153"/>
      <c r="H48" s="153"/>
      <c r="I48" s="154"/>
      <c r="J48" s="43"/>
      <c r="K48" s="43"/>
    </row>
    <row r="49" spans="1:12" x14ac:dyDescent="0.3">
      <c r="A49" s="26" t="s">
        <v>248</v>
      </c>
      <c r="B49" s="152" t="str">
        <f>HelperProductgroups!R20</f>
        <v/>
      </c>
      <c r="C49" s="153"/>
      <c r="D49" s="153"/>
      <c r="E49" s="153"/>
      <c r="F49" s="153"/>
      <c r="G49" s="153"/>
      <c r="H49" s="153"/>
      <c r="I49" s="154"/>
      <c r="J49" s="43"/>
      <c r="K49" s="43"/>
    </row>
    <row r="50" spans="1:12" x14ac:dyDescent="0.3">
      <c r="A50" s="26" t="s">
        <v>248</v>
      </c>
      <c r="B50" s="152" t="str">
        <f>HelperProductgroups!R21</f>
        <v/>
      </c>
      <c r="C50" s="153"/>
      <c r="D50" s="153"/>
      <c r="E50" s="153"/>
      <c r="F50" s="153"/>
      <c r="G50" s="153"/>
      <c r="H50" s="153"/>
      <c r="I50" s="154"/>
      <c r="J50" s="43"/>
      <c r="K50" s="43"/>
    </row>
    <row r="51" spans="1:12" x14ac:dyDescent="0.3">
      <c r="A51" s="26" t="s">
        <v>248</v>
      </c>
      <c r="B51" s="152" t="str">
        <f>HelperProductgroups!R22</f>
        <v/>
      </c>
      <c r="C51" s="153"/>
      <c r="D51" s="153"/>
      <c r="E51" s="153"/>
      <c r="F51" s="153"/>
      <c r="G51" s="153"/>
      <c r="H51" s="153"/>
      <c r="I51" s="154"/>
      <c r="J51" s="43"/>
      <c r="K51" s="43"/>
    </row>
    <row r="52" spans="1:12" x14ac:dyDescent="0.3">
      <c r="A52" s="26" t="s">
        <v>248</v>
      </c>
      <c r="B52" s="152" t="str">
        <f>HelperProductgroups!R23</f>
        <v/>
      </c>
      <c r="C52" s="153"/>
      <c r="D52" s="153"/>
      <c r="E52" s="153"/>
      <c r="F52" s="153"/>
      <c r="G52" s="153"/>
      <c r="H52" s="153"/>
      <c r="I52" s="154"/>
      <c r="J52" s="43"/>
      <c r="K52" s="43"/>
    </row>
    <row r="53" spans="1:12" x14ac:dyDescent="0.3">
      <c r="A53" s="26" t="s">
        <v>248</v>
      </c>
      <c r="B53" s="152" t="str">
        <f>HelperProductgroups!R24</f>
        <v/>
      </c>
      <c r="C53" s="153"/>
      <c r="D53" s="153"/>
      <c r="E53" s="153"/>
      <c r="F53" s="153"/>
      <c r="G53" s="153"/>
      <c r="H53" s="153"/>
      <c r="I53" s="154"/>
      <c r="J53" s="43"/>
      <c r="K53" s="43"/>
    </row>
    <row r="54" spans="1:12" x14ac:dyDescent="0.3">
      <c r="A54" s="26" t="s">
        <v>248</v>
      </c>
      <c r="B54" s="152" t="str">
        <f>HelperProductgroups!R29</f>
        <v/>
      </c>
      <c r="C54" s="153"/>
      <c r="D54" s="153"/>
      <c r="E54" s="153"/>
      <c r="F54" s="153"/>
      <c r="G54" s="153"/>
      <c r="H54" s="153"/>
      <c r="I54" s="154"/>
      <c r="J54" s="43"/>
      <c r="K54" s="43"/>
    </row>
    <row r="55" spans="1:12" x14ac:dyDescent="0.3">
      <c r="A55" s="26" t="s">
        <v>248</v>
      </c>
      <c r="B55" s="28"/>
      <c r="C55" s="29"/>
      <c r="D55" s="29"/>
      <c r="E55" s="29"/>
      <c r="F55" s="29"/>
      <c r="G55" s="29"/>
      <c r="H55" s="29"/>
      <c r="I55" s="29"/>
      <c r="J55" s="29"/>
    </row>
    <row r="56" spans="1:12" ht="15" customHeight="1" x14ac:dyDescent="0.3">
      <c r="A56" s="26" t="s">
        <v>248</v>
      </c>
      <c r="B56" s="149" t="s">
        <v>593</v>
      </c>
      <c r="C56" s="149"/>
      <c r="D56" s="149"/>
      <c r="E56" s="149"/>
      <c r="F56" s="149"/>
      <c r="G56" s="149"/>
      <c r="H56" s="149"/>
      <c r="I56" s="149"/>
      <c r="J56" s="149"/>
      <c r="K56" s="215"/>
    </row>
    <row r="57" spans="1:12" x14ac:dyDescent="0.3">
      <c r="A57" s="26" t="s">
        <v>248</v>
      </c>
      <c r="B57" s="149"/>
      <c r="C57" s="149"/>
      <c r="D57" s="149"/>
      <c r="E57" s="149"/>
      <c r="F57" s="149"/>
      <c r="G57" s="149"/>
      <c r="H57" s="149"/>
      <c r="I57" s="149"/>
      <c r="J57" s="149"/>
      <c r="K57" s="215"/>
    </row>
    <row r="58" spans="1:12" x14ac:dyDescent="0.3">
      <c r="A58" s="26" t="s">
        <v>248</v>
      </c>
      <c r="B58" s="150" t="str">
        <f>IF(K56="ja","Gelieve naam en adres van de onderaannemer hier in te vullen",IF(K56="Neen","Niet van toepassing",""))</f>
        <v/>
      </c>
      <c r="C58" s="150"/>
      <c r="D58" s="150"/>
      <c r="E58" s="150"/>
      <c r="F58" s="150"/>
      <c r="G58" s="150"/>
      <c r="H58" s="150"/>
      <c r="I58" s="150"/>
      <c r="J58" s="150"/>
      <c r="K58" s="215"/>
    </row>
    <row r="59" spans="1:12" x14ac:dyDescent="0.3">
      <c r="A59" s="26" t="s">
        <v>248</v>
      </c>
      <c r="B59" s="148"/>
      <c r="C59" s="148"/>
      <c r="D59" s="148"/>
      <c r="E59" s="148"/>
      <c r="F59" s="148"/>
      <c r="G59" s="148"/>
      <c r="H59" s="148"/>
      <c r="I59" s="148"/>
      <c r="J59" s="148"/>
      <c r="K59" s="148"/>
    </row>
    <row r="60" spans="1:12" x14ac:dyDescent="0.3">
      <c r="A60" s="26" t="s">
        <v>248</v>
      </c>
      <c r="B60" s="148"/>
      <c r="C60" s="148"/>
      <c r="D60" s="148"/>
      <c r="E60" s="148"/>
      <c r="F60" s="148"/>
      <c r="G60" s="148"/>
      <c r="H60" s="148"/>
      <c r="I60" s="148"/>
      <c r="J60" s="148"/>
      <c r="K60" s="148"/>
    </row>
    <row r="61" spans="1:12" x14ac:dyDescent="0.3">
      <c r="A61" s="26" t="s">
        <v>248</v>
      </c>
      <c r="J61" s="26"/>
    </row>
    <row r="62" spans="1:12" x14ac:dyDescent="0.3">
      <c r="A62" s="26" t="s">
        <v>248</v>
      </c>
      <c r="J62" s="26"/>
    </row>
    <row r="63" spans="1:12" ht="15" thickBot="1" x14ac:dyDescent="0.35">
      <c r="A63" s="26" t="s">
        <v>249</v>
      </c>
    </row>
    <row r="64" spans="1:12" ht="15.75" customHeight="1" x14ac:dyDescent="0.3">
      <c r="A64" s="26" t="s">
        <v>249</v>
      </c>
      <c r="B64" s="139" t="s">
        <v>205</v>
      </c>
      <c r="C64" s="140"/>
      <c r="D64" s="140"/>
      <c r="E64" s="140"/>
      <c r="F64" s="140"/>
      <c r="G64" s="140"/>
      <c r="H64" s="140"/>
      <c r="I64" s="140"/>
      <c r="J64" s="140"/>
      <c r="K64" s="141"/>
      <c r="L64" s="30"/>
    </row>
    <row r="65" spans="1:12" ht="15.75" customHeight="1" thickBot="1" x14ac:dyDescent="0.35">
      <c r="A65" s="26" t="s">
        <v>249</v>
      </c>
      <c r="B65" s="172"/>
      <c r="C65" s="173"/>
      <c r="D65" s="173"/>
      <c r="E65" s="173"/>
      <c r="F65" s="173"/>
      <c r="G65" s="173"/>
      <c r="H65" s="173"/>
      <c r="I65" s="173"/>
      <c r="J65" s="173"/>
      <c r="K65" s="174"/>
      <c r="L65" s="30"/>
    </row>
    <row r="66" spans="1:12" ht="15.6" x14ac:dyDescent="0.3">
      <c r="A66" s="26" t="s">
        <v>249</v>
      </c>
      <c r="B66" s="31"/>
      <c r="C66" s="32"/>
      <c r="D66" s="32"/>
      <c r="E66" s="32"/>
      <c r="F66" s="32"/>
      <c r="G66" s="32"/>
    </row>
    <row r="67" spans="1:12" ht="15.6" x14ac:dyDescent="0.3">
      <c r="A67" s="26" t="s">
        <v>249</v>
      </c>
      <c r="B67" s="33" t="s">
        <v>206</v>
      </c>
      <c r="C67" s="34"/>
      <c r="D67" s="32"/>
      <c r="E67" s="32"/>
      <c r="F67" s="32"/>
      <c r="G67" s="32"/>
    </row>
    <row r="68" spans="1:12" ht="15.6" x14ac:dyDescent="0.3">
      <c r="A68" s="26" t="s">
        <v>249</v>
      </c>
      <c r="B68" s="33" t="s">
        <v>207</v>
      </c>
      <c r="C68" s="34"/>
      <c r="D68" s="32"/>
      <c r="E68" s="32"/>
      <c r="F68" s="32"/>
      <c r="G68" s="32"/>
    </row>
    <row r="69" spans="1:12" ht="15.6" x14ac:dyDescent="0.3">
      <c r="A69" s="26" t="s">
        <v>249</v>
      </c>
      <c r="B69" s="33" t="s">
        <v>661</v>
      </c>
      <c r="C69" s="34"/>
      <c r="H69" s="44"/>
      <c r="I69" s="175" t="str">
        <f>IF(H69="Ja","Geen verdere stappen te ondernemen",IF(H69="Neen","U dient zich in te schrijven, contacteer uw controleur bij vragen",""))</f>
        <v/>
      </c>
      <c r="J69" s="175"/>
      <c r="K69" s="175"/>
    </row>
    <row r="70" spans="1:12" ht="15.6" x14ac:dyDescent="0.3">
      <c r="A70" s="26" t="s">
        <v>249</v>
      </c>
      <c r="B70" s="33" t="s">
        <v>662</v>
      </c>
      <c r="C70" s="35"/>
      <c r="H70" s="44"/>
      <c r="I70" s="175"/>
      <c r="J70" s="175"/>
      <c r="K70" s="175"/>
    </row>
    <row r="71" spans="1:12" ht="15" customHeight="1" x14ac:dyDescent="0.3">
      <c r="A71" s="26" t="s">
        <v>249</v>
      </c>
      <c r="C71" s="176" t="s">
        <v>663</v>
      </c>
      <c r="D71" s="176"/>
      <c r="H71" s="175" t="str">
        <f>IF(H70="Ja","Deze dient in TRACES geregistreerd te zijn, gelieve zijn naam en adres hier in te vullen",IF(H70="Neen","Niet van toepassing",""))</f>
        <v/>
      </c>
      <c r="I71" s="175"/>
      <c r="J71" s="175"/>
      <c r="K71" s="175"/>
    </row>
    <row r="72" spans="1:12" ht="15" customHeight="1" x14ac:dyDescent="0.3">
      <c r="A72" s="26" t="s">
        <v>249</v>
      </c>
      <c r="B72" s="36"/>
      <c r="C72" s="176"/>
      <c r="D72" s="176"/>
      <c r="H72" s="177"/>
      <c r="I72" s="177"/>
      <c r="J72" s="177"/>
      <c r="K72" s="177"/>
    </row>
    <row r="73" spans="1:12" ht="15.75" customHeight="1" x14ac:dyDescent="0.3">
      <c r="A73" s="26" t="s">
        <v>249</v>
      </c>
      <c r="B73" s="36"/>
      <c r="C73" s="176"/>
      <c r="D73" s="176"/>
      <c r="F73" s="181"/>
      <c r="G73" s="181"/>
      <c r="H73" s="181"/>
      <c r="I73" s="181"/>
      <c r="J73" s="181"/>
      <c r="K73" s="181"/>
    </row>
    <row r="74" spans="1:12" ht="15.75" customHeight="1" x14ac:dyDescent="0.3">
      <c r="A74" s="26" t="s">
        <v>249</v>
      </c>
      <c r="B74" s="36"/>
      <c r="C74" s="176"/>
      <c r="D74" s="176"/>
      <c r="F74" s="181"/>
      <c r="G74" s="181"/>
      <c r="H74" s="181"/>
      <c r="I74" s="181"/>
      <c r="J74" s="181"/>
      <c r="K74" s="181"/>
    </row>
    <row r="75" spans="1:12" ht="15.6" x14ac:dyDescent="0.3">
      <c r="A75" s="26" t="s">
        <v>249</v>
      </c>
      <c r="B75" s="32"/>
      <c r="C75" s="32"/>
      <c r="F75" s="181"/>
      <c r="G75" s="181"/>
      <c r="H75" s="181"/>
      <c r="I75" s="181"/>
      <c r="J75" s="181"/>
      <c r="K75" s="181"/>
    </row>
    <row r="76" spans="1:12" ht="16.2" thickBot="1" x14ac:dyDescent="0.35">
      <c r="A76" s="26" t="s">
        <v>249</v>
      </c>
      <c r="B76" s="32"/>
      <c r="C76" s="32"/>
      <c r="D76" s="32"/>
      <c r="E76" s="32"/>
      <c r="F76" s="32"/>
      <c r="G76" s="32"/>
    </row>
    <row r="77" spans="1:12" ht="31.5" customHeight="1" thickBot="1" x14ac:dyDescent="0.35">
      <c r="A77" s="26" t="s">
        <v>249</v>
      </c>
      <c r="B77" s="182" t="s">
        <v>589</v>
      </c>
      <c r="C77" s="183"/>
      <c r="D77" s="179" t="s">
        <v>35</v>
      </c>
      <c r="E77" s="179"/>
      <c r="F77" s="11" t="s">
        <v>37</v>
      </c>
      <c r="G77" s="11" t="s">
        <v>38</v>
      </c>
      <c r="H77" s="179" t="s">
        <v>36</v>
      </c>
      <c r="I77" s="179"/>
      <c r="J77" s="179" t="s">
        <v>39</v>
      </c>
      <c r="K77" s="180"/>
    </row>
    <row r="78" spans="1:12" ht="31.5" customHeight="1" x14ac:dyDescent="0.3">
      <c r="A78" s="26" t="s">
        <v>249</v>
      </c>
      <c r="B78" s="178"/>
      <c r="C78" s="178"/>
      <c r="D78" s="178"/>
      <c r="E78" s="178"/>
      <c r="F78" s="9"/>
      <c r="G78" s="45"/>
      <c r="H78" s="178"/>
      <c r="I78" s="178"/>
      <c r="J78" s="178"/>
      <c r="K78" s="178"/>
    </row>
    <row r="79" spans="1:12" ht="31.5" customHeight="1" x14ac:dyDescent="0.3">
      <c r="A79" s="26" t="s">
        <v>249</v>
      </c>
      <c r="B79" s="148"/>
      <c r="C79" s="148"/>
      <c r="D79" s="148"/>
      <c r="E79" s="148"/>
      <c r="F79" s="10"/>
      <c r="G79" s="45"/>
      <c r="H79" s="178"/>
      <c r="I79" s="178"/>
      <c r="J79" s="148"/>
      <c r="K79" s="148"/>
    </row>
    <row r="80" spans="1:12" ht="31.5" customHeight="1" x14ac:dyDescent="0.3">
      <c r="A80" s="26" t="s">
        <v>249</v>
      </c>
      <c r="B80" s="148"/>
      <c r="C80" s="148"/>
      <c r="D80" s="148"/>
      <c r="E80" s="148"/>
      <c r="F80" s="10"/>
      <c r="G80" s="45"/>
      <c r="H80" s="178"/>
      <c r="I80" s="178"/>
      <c r="J80" s="148"/>
      <c r="K80" s="148"/>
    </row>
    <row r="81" spans="1:12" ht="31.5" customHeight="1" x14ac:dyDescent="0.3">
      <c r="A81" s="26" t="s">
        <v>249</v>
      </c>
      <c r="B81" s="148"/>
      <c r="C81" s="148"/>
      <c r="D81" s="148"/>
      <c r="E81" s="148"/>
      <c r="F81" s="10"/>
      <c r="G81" s="45"/>
      <c r="H81" s="178"/>
      <c r="I81" s="178"/>
      <c r="J81" s="148"/>
      <c r="K81" s="148"/>
    </row>
    <row r="82" spans="1:12" ht="31.5" customHeight="1" x14ac:dyDescent="0.3">
      <c r="A82" s="26" t="s">
        <v>249</v>
      </c>
      <c r="B82" s="148"/>
      <c r="C82" s="148"/>
      <c r="D82" s="148"/>
      <c r="E82" s="148"/>
      <c r="F82" s="10"/>
      <c r="G82" s="45"/>
      <c r="H82" s="178"/>
      <c r="I82" s="178"/>
      <c r="J82" s="148"/>
      <c r="K82" s="148"/>
    </row>
    <row r="83" spans="1:12" ht="15.6" x14ac:dyDescent="0.3">
      <c r="A83" s="26" t="s">
        <v>249</v>
      </c>
      <c r="B83" s="32"/>
      <c r="C83" s="32"/>
      <c r="D83" s="32"/>
      <c r="E83" s="32"/>
      <c r="F83" s="32"/>
      <c r="G83" s="32"/>
    </row>
    <row r="84" spans="1:12" x14ac:dyDescent="0.3">
      <c r="A84" s="26" t="s">
        <v>249</v>
      </c>
    </row>
    <row r="85" spans="1:12" ht="15" thickBot="1" x14ac:dyDescent="0.35">
      <c r="A85" s="26" t="s">
        <v>263</v>
      </c>
    </row>
    <row r="86" spans="1:12" ht="15.75" customHeight="1" x14ac:dyDescent="0.3">
      <c r="A86" s="26" t="s">
        <v>263</v>
      </c>
      <c r="B86" s="139" t="s">
        <v>270</v>
      </c>
      <c r="C86" s="140"/>
      <c r="D86" s="140"/>
      <c r="E86" s="140"/>
      <c r="F86" s="140"/>
      <c r="G86" s="140"/>
      <c r="H86" s="140"/>
      <c r="I86" s="140"/>
      <c r="J86" s="140"/>
      <c r="K86" s="141"/>
      <c r="L86" s="30"/>
    </row>
    <row r="87" spans="1:12" ht="15.75" customHeight="1" thickBot="1" x14ac:dyDescent="0.35">
      <c r="A87" s="26" t="s">
        <v>263</v>
      </c>
      <c r="B87" s="172"/>
      <c r="C87" s="173"/>
      <c r="D87" s="173"/>
      <c r="E87" s="173"/>
      <c r="F87" s="173"/>
      <c r="G87" s="173"/>
      <c r="H87" s="173"/>
      <c r="I87" s="173"/>
      <c r="J87" s="173"/>
      <c r="K87" s="174"/>
      <c r="L87" s="30"/>
    </row>
    <row r="88" spans="1:12" ht="15.75" customHeight="1" x14ac:dyDescent="0.3">
      <c r="A88" s="26" t="s">
        <v>263</v>
      </c>
    </row>
    <row r="89" spans="1:12" ht="15.75" customHeight="1" x14ac:dyDescent="0.3">
      <c r="A89" s="26" t="s">
        <v>263</v>
      </c>
      <c r="B89" s="125" t="s">
        <v>3</v>
      </c>
      <c r="C89" s="125"/>
      <c r="D89" s="125"/>
      <c r="E89" s="125"/>
      <c r="F89" s="125"/>
      <c r="G89" s="125"/>
      <c r="H89" s="125"/>
      <c r="I89" s="125"/>
      <c r="J89" s="125"/>
      <c r="K89" s="125"/>
    </row>
    <row r="90" spans="1:12" ht="15.75" customHeight="1" x14ac:dyDescent="0.3">
      <c r="A90" s="26" t="s">
        <v>263</v>
      </c>
    </row>
    <row r="91" spans="1:12" ht="15.75" customHeight="1" x14ac:dyDescent="0.3">
      <c r="A91" s="26" t="s">
        <v>263</v>
      </c>
      <c r="B91" t="s">
        <v>4</v>
      </c>
      <c r="L91" s="37"/>
    </row>
    <row r="92" spans="1:12" ht="15.75" customHeight="1" x14ac:dyDescent="0.3">
      <c r="A92" s="26" t="s">
        <v>263</v>
      </c>
      <c r="C92" s="128" t="s">
        <v>15</v>
      </c>
      <c r="D92" s="187"/>
      <c r="E92" s="187"/>
      <c r="F92" s="187"/>
      <c r="G92" s="187"/>
      <c r="H92" s="187"/>
      <c r="I92" s="187"/>
      <c r="J92" s="187"/>
      <c r="K92" s="187"/>
    </row>
    <row r="93" spans="1:12" ht="15.75" customHeight="1" x14ac:dyDescent="0.3">
      <c r="A93" s="26" t="s">
        <v>263</v>
      </c>
      <c r="C93" s="188"/>
      <c r="D93" s="188"/>
      <c r="E93" s="188"/>
      <c r="F93" s="188"/>
      <c r="G93" s="188"/>
      <c r="H93" s="188"/>
      <c r="I93" s="188"/>
      <c r="J93" s="188"/>
      <c r="K93" s="188"/>
    </row>
    <row r="94" spans="1:12" ht="15.75" customHeight="1" x14ac:dyDescent="0.3">
      <c r="A94" s="26" t="s">
        <v>263</v>
      </c>
      <c r="B94" s="186" t="s">
        <v>6</v>
      </c>
      <c r="C94" s="186"/>
      <c r="D94" s="186"/>
      <c r="E94" s="186"/>
      <c r="F94" s="185" t="s">
        <v>5</v>
      </c>
      <c r="G94" s="185"/>
      <c r="H94" s="184" t="s">
        <v>31</v>
      </c>
      <c r="I94" s="184"/>
      <c r="J94" s="184" t="s">
        <v>8</v>
      </c>
      <c r="K94" s="184" t="s">
        <v>9</v>
      </c>
      <c r="L94" s="38"/>
    </row>
    <row r="95" spans="1:12" ht="15.75" customHeight="1" x14ac:dyDescent="0.3">
      <c r="A95" s="26" t="s">
        <v>263</v>
      </c>
      <c r="B95" s="186"/>
      <c r="C95" s="186"/>
      <c r="D95" s="186"/>
      <c r="E95" s="186"/>
      <c r="F95" s="185"/>
      <c r="G95" s="185"/>
      <c r="H95" s="184"/>
      <c r="I95" s="184"/>
      <c r="J95" s="184"/>
      <c r="K95" s="184"/>
      <c r="L95" s="38"/>
    </row>
    <row r="96" spans="1:12" ht="15.75" customHeight="1" x14ac:dyDescent="0.3">
      <c r="A96" s="26" t="s">
        <v>263</v>
      </c>
      <c r="B96" s="109"/>
      <c r="C96" s="109"/>
      <c r="D96" s="109"/>
      <c r="E96" s="109"/>
      <c r="F96" s="109"/>
      <c r="G96" s="109"/>
      <c r="H96" s="110"/>
      <c r="I96" s="109"/>
      <c r="J96" s="7"/>
      <c r="K96" s="8" t="str">
        <f t="shared" ref="K96:K125" si="0">IF(J96="","",J96/$J$128*100)</f>
        <v/>
      </c>
      <c r="L96" s="39"/>
    </row>
    <row r="97" spans="1:12" ht="15.75" customHeight="1" x14ac:dyDescent="0.3">
      <c r="A97" s="26" t="s">
        <v>263</v>
      </c>
      <c r="B97" s="109"/>
      <c r="C97" s="109"/>
      <c r="D97" s="109"/>
      <c r="E97" s="109"/>
      <c r="F97" s="109"/>
      <c r="G97" s="109"/>
      <c r="H97" s="110"/>
      <c r="I97" s="109"/>
      <c r="J97" s="7"/>
      <c r="K97" s="8" t="str">
        <f t="shared" si="0"/>
        <v/>
      </c>
      <c r="L97" s="39"/>
    </row>
    <row r="98" spans="1:12" ht="15.75" customHeight="1" x14ac:dyDescent="0.3">
      <c r="A98" s="26" t="s">
        <v>263</v>
      </c>
      <c r="B98" s="109"/>
      <c r="C98" s="109"/>
      <c r="D98" s="109"/>
      <c r="E98" s="109"/>
      <c r="F98" s="109"/>
      <c r="G98" s="109"/>
      <c r="H98" s="110"/>
      <c r="I98" s="109"/>
      <c r="J98" s="7"/>
      <c r="K98" s="8" t="str">
        <f t="shared" si="0"/>
        <v/>
      </c>
      <c r="L98" s="40"/>
    </row>
    <row r="99" spans="1:12" ht="15.75" customHeight="1" x14ac:dyDescent="0.3">
      <c r="A99" s="26" t="s">
        <v>263</v>
      </c>
      <c r="B99" s="109"/>
      <c r="C99" s="109"/>
      <c r="D99" s="109"/>
      <c r="E99" s="109"/>
      <c r="F99" s="109"/>
      <c r="G99" s="109"/>
      <c r="H99" s="110"/>
      <c r="I99" s="109"/>
      <c r="J99" s="7"/>
      <c r="K99" s="8" t="str">
        <f t="shared" ref="K99:K110" si="1">IF(J99="","",J99/$J$128*100)</f>
        <v/>
      </c>
      <c r="L99" s="40"/>
    </row>
    <row r="100" spans="1:12" ht="15.75" customHeight="1" x14ac:dyDescent="0.3">
      <c r="A100" s="26" t="s">
        <v>263</v>
      </c>
      <c r="B100" s="109"/>
      <c r="C100" s="109"/>
      <c r="D100" s="109"/>
      <c r="E100" s="109"/>
      <c r="F100" s="109"/>
      <c r="G100" s="109"/>
      <c r="H100" s="110"/>
      <c r="I100" s="109"/>
      <c r="J100" s="7"/>
      <c r="K100" s="8" t="str">
        <f t="shared" si="1"/>
        <v/>
      </c>
      <c r="L100" s="40"/>
    </row>
    <row r="101" spans="1:12" ht="15.75" customHeight="1" x14ac:dyDescent="0.3">
      <c r="A101" s="26" t="s">
        <v>263</v>
      </c>
      <c r="B101" s="109"/>
      <c r="C101" s="109"/>
      <c r="D101" s="109"/>
      <c r="E101" s="109"/>
      <c r="F101" s="109"/>
      <c r="G101" s="109"/>
      <c r="H101" s="110"/>
      <c r="I101" s="109"/>
      <c r="J101" s="7"/>
      <c r="K101" s="8" t="str">
        <f t="shared" si="1"/>
        <v/>
      </c>
      <c r="L101" s="40"/>
    </row>
    <row r="102" spans="1:12" ht="15.75" customHeight="1" x14ac:dyDescent="0.3">
      <c r="A102" s="26" t="s">
        <v>263</v>
      </c>
      <c r="B102" s="109"/>
      <c r="C102" s="109"/>
      <c r="D102" s="109"/>
      <c r="E102" s="109"/>
      <c r="F102" s="109"/>
      <c r="G102" s="109"/>
      <c r="H102" s="110"/>
      <c r="I102" s="109"/>
      <c r="J102" s="7"/>
      <c r="K102" s="8" t="str">
        <f t="shared" si="1"/>
        <v/>
      </c>
      <c r="L102" s="40"/>
    </row>
    <row r="103" spans="1:12" ht="15.75" customHeight="1" x14ac:dyDescent="0.3">
      <c r="A103" s="26" t="s">
        <v>263</v>
      </c>
      <c r="B103" s="109"/>
      <c r="C103" s="109"/>
      <c r="D103" s="109"/>
      <c r="E103" s="109"/>
      <c r="F103" s="109"/>
      <c r="G103" s="109"/>
      <c r="H103" s="110"/>
      <c r="I103" s="109"/>
      <c r="J103" s="7"/>
      <c r="K103" s="8" t="str">
        <f t="shared" si="1"/>
        <v/>
      </c>
      <c r="L103" s="40"/>
    </row>
    <row r="104" spans="1:12" ht="15.75" customHeight="1" x14ac:dyDescent="0.3">
      <c r="A104" s="26" t="s">
        <v>263</v>
      </c>
      <c r="B104" s="109"/>
      <c r="C104" s="109"/>
      <c r="D104" s="109"/>
      <c r="E104" s="109"/>
      <c r="F104" s="109"/>
      <c r="G104" s="109"/>
      <c r="H104" s="110"/>
      <c r="I104" s="109"/>
      <c r="J104" s="7"/>
      <c r="K104" s="8" t="str">
        <f t="shared" si="1"/>
        <v/>
      </c>
      <c r="L104" s="40"/>
    </row>
    <row r="105" spans="1:12" ht="15.75" customHeight="1" x14ac:dyDescent="0.3">
      <c r="A105" s="26" t="s">
        <v>263</v>
      </c>
      <c r="B105" s="109"/>
      <c r="C105" s="109"/>
      <c r="D105" s="109"/>
      <c r="E105" s="109"/>
      <c r="F105" s="109"/>
      <c r="G105" s="109"/>
      <c r="H105" s="110"/>
      <c r="I105" s="109"/>
      <c r="J105" s="7"/>
      <c r="K105" s="8" t="str">
        <f t="shared" si="1"/>
        <v/>
      </c>
      <c r="L105" s="40"/>
    </row>
    <row r="106" spans="1:12" ht="15.75" customHeight="1" x14ac:dyDescent="0.3">
      <c r="A106" s="26" t="s">
        <v>263</v>
      </c>
      <c r="B106" s="109"/>
      <c r="C106" s="109"/>
      <c r="D106" s="109"/>
      <c r="E106" s="109"/>
      <c r="F106" s="109"/>
      <c r="G106" s="109"/>
      <c r="H106" s="110"/>
      <c r="I106" s="109"/>
      <c r="J106" s="7"/>
      <c r="K106" s="8" t="str">
        <f t="shared" si="1"/>
        <v/>
      </c>
      <c r="L106" s="40"/>
    </row>
    <row r="107" spans="1:12" ht="15.75" customHeight="1" x14ac:dyDescent="0.3">
      <c r="A107" s="26" t="s">
        <v>263</v>
      </c>
      <c r="B107" s="109"/>
      <c r="C107" s="109"/>
      <c r="D107" s="109"/>
      <c r="E107" s="109"/>
      <c r="F107" s="109"/>
      <c r="G107" s="109"/>
      <c r="H107" s="110"/>
      <c r="I107" s="109"/>
      <c r="J107" s="7"/>
      <c r="K107" s="8" t="str">
        <f t="shared" si="1"/>
        <v/>
      </c>
      <c r="L107" s="40"/>
    </row>
    <row r="108" spans="1:12" ht="15.75" customHeight="1" x14ac:dyDescent="0.3">
      <c r="A108" s="26" t="s">
        <v>263</v>
      </c>
      <c r="B108" s="109"/>
      <c r="C108" s="109"/>
      <c r="D108" s="109"/>
      <c r="E108" s="109"/>
      <c r="F108" s="109"/>
      <c r="G108" s="109"/>
      <c r="H108" s="110"/>
      <c r="I108" s="109"/>
      <c r="J108" s="7"/>
      <c r="K108" s="8" t="str">
        <f t="shared" si="1"/>
        <v/>
      </c>
      <c r="L108" s="40"/>
    </row>
    <row r="109" spans="1:12" ht="15.75" customHeight="1" x14ac:dyDescent="0.3">
      <c r="A109" s="26" t="s">
        <v>263</v>
      </c>
      <c r="B109" s="109"/>
      <c r="C109" s="109"/>
      <c r="D109" s="109"/>
      <c r="E109" s="109"/>
      <c r="F109" s="109"/>
      <c r="G109" s="109"/>
      <c r="H109" s="110"/>
      <c r="I109" s="109"/>
      <c r="J109" s="7"/>
      <c r="K109" s="8" t="str">
        <f t="shared" si="1"/>
        <v/>
      </c>
      <c r="L109" s="40"/>
    </row>
    <row r="110" spans="1:12" ht="15.75" customHeight="1" x14ac:dyDescent="0.3">
      <c r="A110" s="26" t="s">
        <v>263</v>
      </c>
      <c r="B110" s="109"/>
      <c r="C110" s="109"/>
      <c r="D110" s="109"/>
      <c r="E110" s="109"/>
      <c r="F110" s="109"/>
      <c r="G110" s="109"/>
      <c r="H110" s="110"/>
      <c r="I110" s="109"/>
      <c r="J110" s="7"/>
      <c r="K110" s="8" t="str">
        <f t="shared" si="1"/>
        <v/>
      </c>
      <c r="L110" s="40"/>
    </row>
    <row r="111" spans="1:12" ht="15.75" customHeight="1" x14ac:dyDescent="0.3">
      <c r="A111" s="26" t="s">
        <v>263</v>
      </c>
      <c r="B111" s="109"/>
      <c r="C111" s="109"/>
      <c r="D111" s="109"/>
      <c r="E111" s="109"/>
      <c r="F111" s="109"/>
      <c r="G111" s="109"/>
      <c r="H111" s="109"/>
      <c r="I111" s="109"/>
      <c r="J111" s="7"/>
      <c r="K111" s="8" t="str">
        <f t="shared" si="0"/>
        <v/>
      </c>
      <c r="L111" s="40"/>
    </row>
    <row r="112" spans="1:12" ht="15.75" customHeight="1" x14ac:dyDescent="0.3">
      <c r="A112" s="26" t="s">
        <v>263</v>
      </c>
      <c r="B112" s="109"/>
      <c r="C112" s="109"/>
      <c r="D112" s="109"/>
      <c r="E112" s="109"/>
      <c r="F112" s="109"/>
      <c r="G112" s="109"/>
      <c r="H112" s="109"/>
      <c r="I112" s="109"/>
      <c r="J112" s="7"/>
      <c r="K112" s="8" t="str">
        <f t="shared" si="0"/>
        <v/>
      </c>
      <c r="L112" s="40"/>
    </row>
    <row r="113" spans="1:12" ht="15.75" customHeight="1" x14ac:dyDescent="0.3">
      <c r="A113" s="26" t="s">
        <v>263</v>
      </c>
      <c r="B113" s="109"/>
      <c r="C113" s="109"/>
      <c r="D113" s="109"/>
      <c r="E113" s="109"/>
      <c r="F113" s="109"/>
      <c r="G113" s="109"/>
      <c r="H113" s="109"/>
      <c r="I113" s="109"/>
      <c r="J113" s="7"/>
      <c r="K113" s="8" t="str">
        <f t="shared" si="0"/>
        <v/>
      </c>
      <c r="L113" s="40"/>
    </row>
    <row r="114" spans="1:12" ht="15.75" customHeight="1" x14ac:dyDescent="0.3">
      <c r="A114" s="26" t="s">
        <v>263</v>
      </c>
      <c r="B114" s="109"/>
      <c r="C114" s="109"/>
      <c r="D114" s="109"/>
      <c r="E114" s="109"/>
      <c r="F114" s="109"/>
      <c r="G114" s="109"/>
      <c r="H114" s="109"/>
      <c r="I114" s="109"/>
      <c r="J114" s="7"/>
      <c r="K114" s="8" t="str">
        <f t="shared" si="0"/>
        <v/>
      </c>
      <c r="L114" s="40"/>
    </row>
    <row r="115" spans="1:12" ht="15.75" customHeight="1" x14ac:dyDescent="0.3">
      <c r="A115" s="26" t="s">
        <v>263</v>
      </c>
      <c r="B115" s="109"/>
      <c r="C115" s="109"/>
      <c r="D115" s="109"/>
      <c r="E115" s="109"/>
      <c r="F115" s="109"/>
      <c r="G115" s="109"/>
      <c r="H115" s="109"/>
      <c r="I115" s="109"/>
      <c r="J115" s="7"/>
      <c r="K115" s="8" t="str">
        <f t="shared" si="0"/>
        <v/>
      </c>
      <c r="L115" s="40"/>
    </row>
    <row r="116" spans="1:12" ht="15.75" customHeight="1" x14ac:dyDescent="0.3">
      <c r="A116" s="26" t="s">
        <v>263</v>
      </c>
      <c r="B116" s="109"/>
      <c r="C116" s="109"/>
      <c r="D116" s="109"/>
      <c r="E116" s="109"/>
      <c r="F116" s="109"/>
      <c r="G116" s="109"/>
      <c r="H116" s="109"/>
      <c r="I116" s="109"/>
      <c r="J116" s="7"/>
      <c r="K116" s="8" t="str">
        <f t="shared" si="0"/>
        <v/>
      </c>
      <c r="L116" s="40"/>
    </row>
    <row r="117" spans="1:12" ht="15.75" customHeight="1" x14ac:dyDescent="0.3">
      <c r="A117" s="26" t="s">
        <v>263</v>
      </c>
      <c r="B117" s="109"/>
      <c r="C117" s="109"/>
      <c r="D117" s="109"/>
      <c r="E117" s="109"/>
      <c r="F117" s="109"/>
      <c r="G117" s="109"/>
      <c r="H117" s="109"/>
      <c r="I117" s="109"/>
      <c r="J117" s="7"/>
      <c r="K117" s="8" t="str">
        <f t="shared" si="0"/>
        <v/>
      </c>
      <c r="L117" s="40"/>
    </row>
    <row r="118" spans="1:12" ht="15.75" customHeight="1" x14ac:dyDescent="0.3">
      <c r="A118" s="26" t="s">
        <v>263</v>
      </c>
      <c r="B118" s="109"/>
      <c r="C118" s="109"/>
      <c r="D118" s="109"/>
      <c r="E118" s="109"/>
      <c r="F118" s="109"/>
      <c r="G118" s="109"/>
      <c r="H118" s="109"/>
      <c r="I118" s="109"/>
      <c r="J118" s="7"/>
      <c r="K118" s="8" t="str">
        <f t="shared" si="0"/>
        <v/>
      </c>
      <c r="L118" s="40"/>
    </row>
    <row r="119" spans="1:12" ht="15.75" customHeight="1" x14ac:dyDescent="0.3">
      <c r="A119" s="26" t="s">
        <v>263</v>
      </c>
      <c r="B119" s="109"/>
      <c r="C119" s="109"/>
      <c r="D119" s="109"/>
      <c r="E119" s="109"/>
      <c r="F119" s="109"/>
      <c r="G119" s="109"/>
      <c r="H119" s="109"/>
      <c r="I119" s="109"/>
      <c r="J119" s="7"/>
      <c r="K119" s="8" t="str">
        <f t="shared" si="0"/>
        <v/>
      </c>
      <c r="L119" s="40"/>
    </row>
    <row r="120" spans="1:12" ht="15.75" customHeight="1" x14ac:dyDescent="0.3">
      <c r="A120" s="26" t="s">
        <v>263</v>
      </c>
      <c r="B120" s="109"/>
      <c r="C120" s="109"/>
      <c r="D120" s="109"/>
      <c r="E120" s="109"/>
      <c r="F120" s="109"/>
      <c r="G120" s="109"/>
      <c r="H120" s="109"/>
      <c r="I120" s="109"/>
      <c r="J120" s="7"/>
      <c r="K120" s="8" t="str">
        <f t="shared" si="0"/>
        <v/>
      </c>
      <c r="L120" s="40"/>
    </row>
    <row r="121" spans="1:12" ht="15.75" customHeight="1" x14ac:dyDescent="0.3">
      <c r="A121" s="26" t="s">
        <v>263</v>
      </c>
      <c r="B121" s="109"/>
      <c r="C121" s="109"/>
      <c r="D121" s="109"/>
      <c r="E121" s="109"/>
      <c r="F121" s="109"/>
      <c r="G121" s="109"/>
      <c r="H121" s="109"/>
      <c r="I121" s="109"/>
      <c r="J121" s="7"/>
      <c r="K121" s="8" t="str">
        <f t="shared" si="0"/>
        <v/>
      </c>
      <c r="L121" s="40"/>
    </row>
    <row r="122" spans="1:12" ht="15.75" customHeight="1" x14ac:dyDescent="0.3">
      <c r="A122" s="26" t="s">
        <v>263</v>
      </c>
      <c r="B122" s="109"/>
      <c r="C122" s="109"/>
      <c r="D122" s="109"/>
      <c r="E122" s="109"/>
      <c r="F122" s="109"/>
      <c r="G122" s="109"/>
      <c r="H122" s="109"/>
      <c r="I122" s="109"/>
      <c r="J122" s="7"/>
      <c r="K122" s="8" t="str">
        <f t="shared" si="0"/>
        <v/>
      </c>
      <c r="L122" s="40"/>
    </row>
    <row r="123" spans="1:12" ht="15.75" customHeight="1" x14ac:dyDescent="0.3">
      <c r="A123" s="26" t="s">
        <v>263</v>
      </c>
      <c r="B123" s="109"/>
      <c r="C123" s="109"/>
      <c r="D123" s="109"/>
      <c r="E123" s="109"/>
      <c r="F123" s="109"/>
      <c r="G123" s="109"/>
      <c r="H123" s="109"/>
      <c r="I123" s="109"/>
      <c r="J123" s="7"/>
      <c r="K123" s="8" t="str">
        <f t="shared" si="0"/>
        <v/>
      </c>
      <c r="L123" s="40"/>
    </row>
    <row r="124" spans="1:12" ht="15.75" customHeight="1" x14ac:dyDescent="0.3">
      <c r="A124" s="26" t="s">
        <v>263</v>
      </c>
      <c r="B124" s="109"/>
      <c r="C124" s="109"/>
      <c r="D124" s="109"/>
      <c r="E124" s="109"/>
      <c r="F124" s="109"/>
      <c r="G124" s="109"/>
      <c r="H124" s="109"/>
      <c r="I124" s="109"/>
      <c r="J124" s="7"/>
      <c r="K124" s="8" t="str">
        <f t="shared" si="0"/>
        <v/>
      </c>
      <c r="L124" s="40"/>
    </row>
    <row r="125" spans="1:12" ht="15.75" customHeight="1" x14ac:dyDescent="0.3">
      <c r="A125" s="26" t="s">
        <v>263</v>
      </c>
      <c r="B125" s="109"/>
      <c r="C125" s="109"/>
      <c r="D125" s="109"/>
      <c r="E125" s="109"/>
      <c r="F125" s="109"/>
      <c r="G125" s="109"/>
      <c r="H125" s="110"/>
      <c r="I125" s="109"/>
      <c r="J125" s="7"/>
      <c r="K125" s="8" t="str">
        <f t="shared" si="0"/>
        <v/>
      </c>
      <c r="L125" s="40"/>
    </row>
    <row r="126" spans="1:12" ht="15.75" customHeight="1" x14ac:dyDescent="0.3">
      <c r="A126" s="26" t="s">
        <v>263</v>
      </c>
      <c r="B126" s="127" t="s">
        <v>10</v>
      </c>
      <c r="C126" s="127"/>
      <c r="D126" s="127"/>
      <c r="E126" s="127"/>
      <c r="F126" s="127"/>
      <c r="G126" s="127"/>
      <c r="H126" s="127"/>
      <c r="I126" s="127"/>
      <c r="J126" s="131">
        <f>(IF(ISBLANK(H96)=FALSE,J96,0))+(IF(ISBLANK(H97)=FALSE,J97,0))+(IF(ISBLANK(H98)=FALSE,J98,0))+(IF(ISBLANK(H99)=FALSE,J99,0))+(IF(ISBLANK(H100)=FALSE,J100,0))+(IF(ISBLANK(H101)=FALSE,J101,0))+(IF(ISBLANK(H102)=FALSE,J102,0))+(IF(ISBLANK(H103)=FALSE,J103,0))+(IF(ISBLANK(H104)=FALSE,J104,0))+(IF(ISBLANK(H105)=FALSE,J105,0))+(IF(ISBLANK(H106)=FALSE,J106,0))+(IF(ISBLANK(H107)=FALSE,J107,0))+(IF(ISBLANK(H108)=FALSE,J108,0))+(IF(ISBLANK(H109)=FALSE,J109,0))+(IF(ISBLANK(H110)=FALSE,J110,0))+(IF(ISBLANK(H111)=FALSE,J111,0))+(IF(ISBLANK(H112)=FALSE,J112,0))+(IF(ISBLANK(H113)=FALSE,J113,0))+(IF(ISBLANK(H114)=FALSE,J114,0))+(IF(ISBLANK(H115)=FALSE,J115,0))+(IF(ISBLANK(H116)=FALSE,J116,0))+(IF(ISBLANK(H117)=FALSE,J117,0))+(IF(ISBLANK(H118)=FALSE,J118,0))+(IF(ISBLANK(H119)=FALSE,J119,0))+(IF(ISBLANK(H120)=FALSE,J120,0))+(IF(ISBLANK(H121)=FALSE,J121,0))+(IF(ISBLANK(H122)=FALSE,J122,0))+(IF(ISBLANK(H123)=FALSE,J123,0))+(IF(ISBLANK(H124)=FALSE,J124,0))+(IF(ISBLANK(H125)=FALSE,J125,0))</f>
        <v>0</v>
      </c>
      <c r="K126" s="127" t="s">
        <v>13</v>
      </c>
      <c r="L126" s="40"/>
    </row>
    <row r="127" spans="1:12" ht="15.75" customHeight="1" x14ac:dyDescent="0.3">
      <c r="A127" s="26" t="s">
        <v>263</v>
      </c>
      <c r="B127" s="127"/>
      <c r="C127" s="127"/>
      <c r="D127" s="127"/>
      <c r="E127" s="127"/>
      <c r="F127" s="127"/>
      <c r="G127" s="127"/>
      <c r="H127" s="127"/>
      <c r="I127" s="127"/>
      <c r="J127" s="131"/>
      <c r="K127" s="127"/>
      <c r="L127" s="41"/>
    </row>
    <row r="128" spans="1:12" ht="15.75" customHeight="1" x14ac:dyDescent="0.3">
      <c r="A128" s="26" t="s">
        <v>263</v>
      </c>
      <c r="B128" s="127" t="s">
        <v>11</v>
      </c>
      <c r="C128" s="127"/>
      <c r="D128" s="127"/>
      <c r="E128" s="127"/>
      <c r="F128" s="127"/>
      <c r="G128" s="127"/>
      <c r="H128" s="127"/>
      <c r="I128" s="127"/>
      <c r="J128" s="129" t="str">
        <f>IF(SUM(J96:J125)=0,"",SUM(J96:J125))</f>
        <v/>
      </c>
      <c r="K128" s="127" t="s">
        <v>13</v>
      </c>
      <c r="L128" s="41"/>
    </row>
    <row r="129" spans="1:12" ht="15.75" customHeight="1" x14ac:dyDescent="0.3">
      <c r="A129" s="26" t="s">
        <v>263</v>
      </c>
      <c r="B129" s="127"/>
      <c r="C129" s="127"/>
      <c r="D129" s="127"/>
      <c r="E129" s="127"/>
      <c r="F129" s="127"/>
      <c r="G129" s="127"/>
      <c r="H129" s="127"/>
      <c r="I129" s="127"/>
      <c r="J129" s="129"/>
      <c r="K129" s="127"/>
      <c r="L129" s="41"/>
    </row>
    <row r="130" spans="1:12" ht="15.75" customHeight="1" x14ac:dyDescent="0.3">
      <c r="A130" s="26" t="s">
        <v>263</v>
      </c>
      <c r="B130" s="127" t="s">
        <v>12</v>
      </c>
      <c r="C130" s="127"/>
      <c r="D130" s="127"/>
      <c r="E130" s="127"/>
      <c r="F130" s="127"/>
      <c r="G130" s="127"/>
      <c r="H130" s="127"/>
      <c r="I130" s="127"/>
      <c r="J130" s="130">
        <f>IF(J128="",0,J126/J128*100)</f>
        <v>0</v>
      </c>
      <c r="K130" s="127" t="s">
        <v>7</v>
      </c>
      <c r="L130" s="41"/>
    </row>
    <row r="131" spans="1:12" ht="15.75" customHeight="1" x14ac:dyDescent="0.3">
      <c r="A131" s="26" t="s">
        <v>263</v>
      </c>
      <c r="B131" s="127"/>
      <c r="C131" s="127"/>
      <c r="D131" s="127"/>
      <c r="E131" s="127"/>
      <c r="F131" s="127"/>
      <c r="G131" s="127"/>
      <c r="H131" s="127"/>
      <c r="I131" s="127"/>
      <c r="J131" s="130"/>
      <c r="K131" s="127"/>
      <c r="L131" s="41"/>
    </row>
    <row r="132" spans="1:12" ht="15.75" customHeight="1" x14ac:dyDescent="0.3">
      <c r="A132" s="26" t="s">
        <v>263</v>
      </c>
      <c r="B132" s="98" t="s">
        <v>28</v>
      </c>
      <c r="L132" s="41"/>
    </row>
    <row r="133" spans="1:12" x14ac:dyDescent="0.3">
      <c r="A133" s="26" t="s">
        <v>263</v>
      </c>
    </row>
    <row r="134" spans="1:12" x14ac:dyDescent="0.3">
      <c r="A134" s="26" t="s">
        <v>263</v>
      </c>
    </row>
    <row r="135" spans="1:12" x14ac:dyDescent="0.3">
      <c r="A135" s="26" t="s">
        <v>263</v>
      </c>
    </row>
    <row r="136" spans="1:12" x14ac:dyDescent="0.3">
      <c r="A136" s="26" t="s">
        <v>263</v>
      </c>
      <c r="B136" s="125" t="s">
        <v>14</v>
      </c>
      <c r="C136" s="125"/>
      <c r="D136" s="125"/>
      <c r="E136" s="125"/>
      <c r="F136" s="125"/>
      <c r="G136" s="125"/>
      <c r="H136" s="125"/>
      <c r="I136" s="125"/>
      <c r="J136" s="125"/>
      <c r="K136" s="125"/>
    </row>
    <row r="137" spans="1:12" x14ac:dyDescent="0.3">
      <c r="A137" s="26" t="s">
        <v>263</v>
      </c>
      <c r="C137" s="128" t="s">
        <v>664</v>
      </c>
      <c r="D137" s="128"/>
      <c r="E137" s="128"/>
      <c r="F137" s="128"/>
      <c r="G137" s="128"/>
      <c r="H137" s="128"/>
      <c r="I137" s="128"/>
      <c r="J137" s="128"/>
      <c r="K137" s="128"/>
    </row>
    <row r="138" spans="1:12" x14ac:dyDescent="0.3">
      <c r="A138" s="26" t="s">
        <v>263</v>
      </c>
      <c r="C138" s="128"/>
      <c r="D138" s="128"/>
      <c r="E138" s="128"/>
      <c r="F138" s="128"/>
      <c r="G138" s="128"/>
      <c r="H138" s="128"/>
      <c r="I138" s="128"/>
      <c r="J138" s="128"/>
      <c r="K138" s="128"/>
    </row>
    <row r="139" spans="1:12" x14ac:dyDescent="0.3">
      <c r="A139" s="26" t="s">
        <v>263</v>
      </c>
      <c r="C139" s="128"/>
      <c r="D139" s="128"/>
      <c r="E139" s="128"/>
      <c r="F139" s="128"/>
      <c r="G139" s="128"/>
      <c r="H139" s="128"/>
      <c r="I139" s="128"/>
      <c r="J139" s="128"/>
      <c r="K139" s="128"/>
    </row>
    <row r="140" spans="1:12" x14ac:dyDescent="0.3">
      <c r="A140" s="26" t="s">
        <v>263</v>
      </c>
      <c r="B140" s="127" t="s">
        <v>16</v>
      </c>
      <c r="C140" s="127"/>
      <c r="D140" s="127"/>
      <c r="E140" s="127" t="s">
        <v>17</v>
      </c>
      <c r="F140" s="127" t="s">
        <v>18</v>
      </c>
      <c r="G140" s="127" t="s">
        <v>5</v>
      </c>
      <c r="H140" s="127" t="s">
        <v>19</v>
      </c>
      <c r="I140" s="127"/>
      <c r="J140" s="126" t="s">
        <v>20</v>
      </c>
      <c r="K140" s="126" t="s">
        <v>21</v>
      </c>
    </row>
    <row r="141" spans="1:12" x14ac:dyDescent="0.3">
      <c r="A141" s="26" t="s">
        <v>263</v>
      </c>
      <c r="B141" s="127"/>
      <c r="C141" s="127"/>
      <c r="D141" s="127"/>
      <c r="E141" s="127"/>
      <c r="F141" s="127"/>
      <c r="G141" s="127"/>
      <c r="H141" s="127"/>
      <c r="I141" s="127"/>
      <c r="J141" s="126"/>
      <c r="K141" s="126"/>
    </row>
    <row r="142" spans="1:12" x14ac:dyDescent="0.3">
      <c r="A142" s="26" t="s">
        <v>263</v>
      </c>
      <c r="B142" s="109"/>
      <c r="C142" s="109"/>
      <c r="D142" s="109"/>
      <c r="E142" s="6"/>
      <c r="F142" s="6"/>
      <c r="G142" s="6"/>
      <c r="H142" s="109"/>
      <c r="I142" s="109"/>
      <c r="J142" s="46"/>
      <c r="K142" s="46"/>
    </row>
    <row r="143" spans="1:12" x14ac:dyDescent="0.3">
      <c r="A143" s="26" t="s">
        <v>263</v>
      </c>
      <c r="B143" s="109"/>
      <c r="C143" s="109"/>
      <c r="D143" s="109"/>
      <c r="E143" s="6"/>
      <c r="F143" s="6"/>
      <c r="G143" s="6"/>
      <c r="H143" s="109"/>
      <c r="I143" s="109"/>
      <c r="J143" s="46"/>
      <c r="K143" s="46"/>
    </row>
    <row r="144" spans="1:12" x14ac:dyDescent="0.3">
      <c r="A144" s="26" t="s">
        <v>263</v>
      </c>
      <c r="B144" s="109"/>
      <c r="C144" s="109"/>
      <c r="D144" s="109"/>
      <c r="E144" s="6"/>
      <c r="F144" s="6"/>
      <c r="G144" s="6"/>
      <c r="H144" s="109"/>
      <c r="I144" s="109"/>
      <c r="J144" s="46"/>
      <c r="K144" s="46"/>
    </row>
    <row r="145" spans="1:11" x14ac:dyDescent="0.3">
      <c r="A145" s="26" t="s">
        <v>263</v>
      </c>
      <c r="B145" s="109"/>
      <c r="C145" s="109"/>
      <c r="D145" s="109"/>
      <c r="E145" s="6"/>
      <c r="F145" s="6"/>
      <c r="G145" s="6"/>
      <c r="H145" s="109"/>
      <c r="I145" s="109"/>
      <c r="J145" s="46"/>
      <c r="K145" s="46"/>
    </row>
    <row r="146" spans="1:11" x14ac:dyDescent="0.3">
      <c r="A146" s="26" t="s">
        <v>263</v>
      </c>
      <c r="B146" s="109"/>
      <c r="C146" s="109"/>
      <c r="D146" s="109"/>
      <c r="E146" s="6"/>
      <c r="F146" s="6"/>
      <c r="G146" s="6"/>
      <c r="H146" s="109"/>
      <c r="I146" s="109"/>
      <c r="J146" s="46"/>
      <c r="K146" s="46"/>
    </row>
    <row r="147" spans="1:11" x14ac:dyDescent="0.3">
      <c r="A147" s="26" t="s">
        <v>263</v>
      </c>
      <c r="B147" s="109"/>
      <c r="C147" s="109"/>
      <c r="D147" s="109"/>
      <c r="E147" s="6"/>
      <c r="F147" s="6"/>
      <c r="G147" s="6"/>
      <c r="H147" s="109"/>
      <c r="I147" s="109"/>
      <c r="J147" s="46"/>
      <c r="K147" s="46"/>
    </row>
    <row r="148" spans="1:11" x14ac:dyDescent="0.3">
      <c r="A148" s="26" t="s">
        <v>263</v>
      </c>
      <c r="B148" s="125" t="s">
        <v>22</v>
      </c>
      <c r="C148" s="125"/>
      <c r="D148" s="125"/>
      <c r="E148" s="125"/>
      <c r="F148" s="125"/>
      <c r="G148" s="125"/>
      <c r="H148" s="125"/>
      <c r="I148" s="125"/>
      <c r="J148" s="125"/>
      <c r="K148" s="125"/>
    </row>
    <row r="149" spans="1:11" x14ac:dyDescent="0.3">
      <c r="A149" s="26" t="s">
        <v>263</v>
      </c>
      <c r="C149" s="128" t="s">
        <v>665</v>
      </c>
      <c r="D149" s="214"/>
      <c r="E149" s="214"/>
      <c r="F149" s="214"/>
      <c r="G149" s="214"/>
      <c r="H149" s="214"/>
      <c r="I149" s="214"/>
      <c r="J149" s="214"/>
      <c r="K149" s="214"/>
    </row>
    <row r="150" spans="1:11" x14ac:dyDescent="0.3">
      <c r="A150" s="26" t="s">
        <v>263</v>
      </c>
      <c r="C150" s="214"/>
      <c r="D150" s="214"/>
      <c r="E150" s="214"/>
      <c r="F150" s="214"/>
      <c r="G150" s="214"/>
      <c r="H150" s="214"/>
      <c r="I150" s="214"/>
      <c r="J150" s="214"/>
      <c r="K150" s="214"/>
    </row>
    <row r="151" spans="1:11" x14ac:dyDescent="0.3">
      <c r="A151" s="26" t="s">
        <v>263</v>
      </c>
      <c r="B151" s="127" t="s">
        <v>23</v>
      </c>
      <c r="C151" s="127"/>
      <c r="D151" s="127"/>
      <c r="E151" s="127" t="s">
        <v>5</v>
      </c>
      <c r="F151" s="127"/>
      <c r="G151" s="127" t="s">
        <v>19</v>
      </c>
      <c r="H151" s="127"/>
      <c r="I151" s="127"/>
      <c r="J151" s="126" t="s">
        <v>20</v>
      </c>
      <c r="K151" s="126" t="s">
        <v>21</v>
      </c>
    </row>
    <row r="152" spans="1:11" x14ac:dyDescent="0.3">
      <c r="A152" s="26" t="s">
        <v>263</v>
      </c>
      <c r="B152" s="127"/>
      <c r="C152" s="127"/>
      <c r="D152" s="127"/>
      <c r="E152" s="127"/>
      <c r="F152" s="127"/>
      <c r="G152" s="127"/>
      <c r="H152" s="127"/>
      <c r="I152" s="127"/>
      <c r="J152" s="126"/>
      <c r="K152" s="126"/>
    </row>
    <row r="153" spans="1:11" x14ac:dyDescent="0.3">
      <c r="A153" s="26" t="s">
        <v>263</v>
      </c>
      <c r="B153" s="109"/>
      <c r="C153" s="109"/>
      <c r="D153" s="109"/>
      <c r="E153" s="109"/>
      <c r="F153" s="109"/>
      <c r="G153" s="109"/>
      <c r="H153" s="109"/>
      <c r="I153" s="109"/>
      <c r="J153" s="46"/>
      <c r="K153" s="46"/>
    </row>
    <row r="154" spans="1:11" x14ac:dyDescent="0.3">
      <c r="A154" s="26" t="s">
        <v>263</v>
      </c>
      <c r="B154" s="109"/>
      <c r="C154" s="109"/>
      <c r="D154" s="109"/>
      <c r="E154" s="109"/>
      <c r="F154" s="109"/>
      <c r="G154" s="109"/>
      <c r="H154" s="109"/>
      <c r="I154" s="109"/>
      <c r="J154" s="46"/>
      <c r="K154" s="46"/>
    </row>
    <row r="155" spans="1:11" x14ac:dyDescent="0.3">
      <c r="A155" s="26" t="s">
        <v>263</v>
      </c>
      <c r="B155" s="109"/>
      <c r="C155" s="109"/>
      <c r="D155" s="109"/>
      <c r="E155" s="109"/>
      <c r="F155" s="109"/>
      <c r="G155" s="109"/>
      <c r="H155" s="109"/>
      <c r="I155" s="109"/>
      <c r="J155" s="46"/>
      <c r="K155" s="46"/>
    </row>
    <row r="156" spans="1:11" x14ac:dyDescent="0.3">
      <c r="A156" s="26" t="s">
        <v>263</v>
      </c>
      <c r="B156" s="109"/>
      <c r="C156" s="109"/>
      <c r="D156" s="109"/>
      <c r="E156" s="109"/>
      <c r="F156" s="109"/>
      <c r="G156" s="109"/>
      <c r="H156" s="109"/>
      <c r="I156" s="109"/>
      <c r="J156" s="46"/>
      <c r="K156" s="46"/>
    </row>
    <row r="157" spans="1:11" x14ac:dyDescent="0.3">
      <c r="A157" s="26" t="s">
        <v>263</v>
      </c>
      <c r="B157" s="40"/>
      <c r="C157" s="40"/>
      <c r="D157" s="40"/>
      <c r="E157" s="40"/>
      <c r="F157" s="40"/>
      <c r="G157" s="40"/>
      <c r="H157" s="40"/>
      <c r="I157" s="40"/>
      <c r="J157" s="40"/>
      <c r="K157" s="40"/>
    </row>
    <row r="158" spans="1:11" x14ac:dyDescent="0.3">
      <c r="A158" s="26" t="s">
        <v>263</v>
      </c>
      <c r="B158" s="125" t="s">
        <v>24</v>
      </c>
      <c r="C158" s="125"/>
      <c r="D158" s="125"/>
      <c r="E158" s="125"/>
      <c r="F158" s="125"/>
      <c r="G158" s="125"/>
      <c r="H158" s="125"/>
      <c r="I158" s="125"/>
      <c r="J158" s="125"/>
      <c r="K158" s="125"/>
    </row>
    <row r="159" spans="1:11" x14ac:dyDescent="0.3">
      <c r="A159" s="26" t="s">
        <v>263</v>
      </c>
      <c r="B159" s="189"/>
      <c r="C159" s="190"/>
      <c r="D159" s="190"/>
      <c r="E159" s="190"/>
      <c r="F159" s="190"/>
      <c r="G159" s="190"/>
      <c r="H159" s="190"/>
      <c r="I159" s="190"/>
      <c r="J159" s="190"/>
      <c r="K159" s="191"/>
    </row>
    <row r="160" spans="1:11" x14ac:dyDescent="0.3">
      <c r="A160" s="26" t="s">
        <v>263</v>
      </c>
      <c r="B160" s="200"/>
      <c r="C160" s="201"/>
      <c r="D160" s="201"/>
      <c r="E160" s="201"/>
      <c r="F160" s="201"/>
      <c r="G160" s="201"/>
      <c r="H160" s="201"/>
      <c r="I160" s="201"/>
      <c r="J160" s="201"/>
      <c r="K160" s="202"/>
    </row>
    <row r="161" spans="1:11" x14ac:dyDescent="0.3">
      <c r="A161" s="26" t="s">
        <v>263</v>
      </c>
      <c r="B161" s="200"/>
      <c r="C161" s="201"/>
      <c r="D161" s="201"/>
      <c r="E161" s="201"/>
      <c r="F161" s="201"/>
      <c r="G161" s="201"/>
      <c r="H161" s="201"/>
      <c r="I161" s="201"/>
      <c r="J161" s="201"/>
      <c r="K161" s="202"/>
    </row>
    <row r="162" spans="1:11" x14ac:dyDescent="0.3">
      <c r="A162" s="26" t="s">
        <v>263</v>
      </c>
      <c r="B162" s="192"/>
      <c r="C162" s="193"/>
      <c r="D162" s="193"/>
      <c r="E162" s="193"/>
      <c r="F162" s="193"/>
      <c r="G162" s="193"/>
      <c r="H162" s="193"/>
      <c r="I162" s="193"/>
      <c r="J162" s="193"/>
      <c r="K162" s="194"/>
    </row>
    <row r="163" spans="1:11" x14ac:dyDescent="0.3">
      <c r="A163" s="26" t="s">
        <v>263</v>
      </c>
      <c r="B163" s="42"/>
      <c r="C163" s="42"/>
      <c r="D163" s="42"/>
      <c r="E163" s="42"/>
      <c r="F163" s="42"/>
      <c r="G163" s="42"/>
      <c r="H163" s="42"/>
      <c r="I163" s="42"/>
      <c r="J163" s="42"/>
      <c r="K163" s="42"/>
    </row>
    <row r="164" spans="1:11" x14ac:dyDescent="0.3">
      <c r="A164" s="26" t="s">
        <v>263</v>
      </c>
      <c r="B164" s="125" t="s">
        <v>25</v>
      </c>
      <c r="C164" s="125"/>
      <c r="D164" s="125"/>
      <c r="E164" s="125"/>
      <c r="F164" s="125"/>
      <c r="G164" s="125"/>
      <c r="H164" s="125"/>
      <c r="I164" s="125"/>
      <c r="J164" s="125"/>
      <c r="K164" s="125"/>
    </row>
    <row r="165" spans="1:11" x14ac:dyDescent="0.3">
      <c r="A165" s="26" t="s">
        <v>263</v>
      </c>
      <c r="B165" s="189"/>
      <c r="C165" s="190"/>
      <c r="D165" s="190"/>
      <c r="E165" s="190"/>
      <c r="F165" s="190"/>
      <c r="G165" s="190"/>
      <c r="H165" s="190"/>
      <c r="I165" s="190"/>
      <c r="J165" s="190"/>
      <c r="K165" s="191"/>
    </row>
    <row r="166" spans="1:11" x14ac:dyDescent="0.3">
      <c r="A166" s="26" t="s">
        <v>263</v>
      </c>
      <c r="B166" s="200"/>
      <c r="C166" s="201"/>
      <c r="D166" s="201"/>
      <c r="E166" s="201"/>
      <c r="F166" s="201"/>
      <c r="G166" s="201"/>
      <c r="H166" s="201"/>
      <c r="I166" s="201"/>
      <c r="J166" s="201"/>
      <c r="K166" s="202"/>
    </row>
    <row r="167" spans="1:11" x14ac:dyDescent="0.3">
      <c r="A167" s="26" t="s">
        <v>263</v>
      </c>
      <c r="B167" s="200"/>
      <c r="C167" s="201"/>
      <c r="D167" s="201"/>
      <c r="E167" s="201"/>
      <c r="F167" s="201"/>
      <c r="G167" s="201"/>
      <c r="H167" s="201"/>
      <c r="I167" s="201"/>
      <c r="J167" s="201"/>
      <c r="K167" s="202"/>
    </row>
    <row r="168" spans="1:11" x14ac:dyDescent="0.3">
      <c r="A168" s="26" t="s">
        <v>263</v>
      </c>
      <c r="B168" s="192"/>
      <c r="C168" s="193"/>
      <c r="D168" s="193"/>
      <c r="E168" s="193"/>
      <c r="F168" s="193"/>
      <c r="G168" s="193"/>
      <c r="H168" s="193"/>
      <c r="I168" s="193"/>
      <c r="J168" s="193"/>
      <c r="K168" s="194"/>
    </row>
    <row r="169" spans="1:11" x14ac:dyDescent="0.3">
      <c r="A169" s="26" t="s">
        <v>263</v>
      </c>
      <c r="B169" s="203" t="s">
        <v>33</v>
      </c>
      <c r="C169" s="125"/>
      <c r="D169" s="125"/>
      <c r="E169" s="125"/>
      <c r="F169" s="125"/>
      <c r="G169" s="125"/>
      <c r="H169" s="125"/>
      <c r="I169" s="125"/>
      <c r="J169" s="125"/>
      <c r="K169" s="125"/>
    </row>
    <row r="170" spans="1:11" x14ac:dyDescent="0.3">
      <c r="A170" s="26" t="s">
        <v>263</v>
      </c>
      <c r="B170" s="125"/>
      <c r="C170" s="125"/>
      <c r="D170" s="125"/>
      <c r="E170" s="125"/>
      <c r="F170" s="125"/>
      <c r="G170" s="125"/>
      <c r="H170" s="125"/>
      <c r="I170" s="125"/>
      <c r="J170" s="125"/>
      <c r="K170" s="125"/>
    </row>
    <row r="171" spans="1:11" x14ac:dyDescent="0.3">
      <c r="A171" s="26" t="s">
        <v>263</v>
      </c>
      <c r="B171" s="189"/>
      <c r="C171" s="190"/>
      <c r="D171" s="190"/>
      <c r="E171" s="190"/>
      <c r="F171" s="190"/>
      <c r="G171" s="190"/>
      <c r="H171" s="190"/>
      <c r="I171" s="190"/>
      <c r="J171" s="190"/>
      <c r="K171" s="191"/>
    </row>
    <row r="172" spans="1:11" x14ac:dyDescent="0.3">
      <c r="A172" s="26" t="s">
        <v>263</v>
      </c>
      <c r="B172" s="200"/>
      <c r="C172" s="201"/>
      <c r="D172" s="201"/>
      <c r="E172" s="201"/>
      <c r="F172" s="201"/>
      <c r="G172" s="201"/>
      <c r="H172" s="201"/>
      <c r="I172" s="201"/>
      <c r="J172" s="201"/>
      <c r="K172" s="202"/>
    </row>
    <row r="173" spans="1:11" x14ac:dyDescent="0.3">
      <c r="A173" s="26" t="s">
        <v>263</v>
      </c>
      <c r="B173" s="200"/>
      <c r="C173" s="201"/>
      <c r="D173" s="201"/>
      <c r="E173" s="201"/>
      <c r="F173" s="201"/>
      <c r="G173" s="201"/>
      <c r="H173" s="201"/>
      <c r="I173" s="201"/>
      <c r="J173" s="201"/>
      <c r="K173" s="202"/>
    </row>
    <row r="174" spans="1:11" x14ac:dyDescent="0.3">
      <c r="A174" s="26" t="s">
        <v>263</v>
      </c>
      <c r="B174" s="192"/>
      <c r="C174" s="193"/>
      <c r="D174" s="193"/>
      <c r="E174" s="193"/>
      <c r="F174" s="193"/>
      <c r="G174" s="193"/>
      <c r="H174" s="193"/>
      <c r="I174" s="193"/>
      <c r="J174" s="193"/>
      <c r="K174" s="194"/>
    </row>
    <row r="175" spans="1:11" x14ac:dyDescent="0.3">
      <c r="A175" s="26" t="s">
        <v>263</v>
      </c>
      <c r="B175" s="203" t="s">
        <v>26</v>
      </c>
      <c r="C175" s="125"/>
      <c r="D175" s="125"/>
      <c r="E175" s="125"/>
      <c r="F175" s="125"/>
      <c r="G175" s="125"/>
      <c r="H175" s="125"/>
      <c r="I175" s="125"/>
      <c r="J175" s="125"/>
      <c r="K175" s="125"/>
    </row>
    <row r="176" spans="1:11" x14ac:dyDescent="0.3">
      <c r="A176" s="26" t="s">
        <v>263</v>
      </c>
      <c r="B176" s="125"/>
      <c r="C176" s="125"/>
      <c r="D176" s="125"/>
      <c r="E176" s="125"/>
      <c r="F176" s="125"/>
      <c r="G176" s="125"/>
      <c r="H176" s="125"/>
      <c r="I176" s="125"/>
      <c r="J176" s="125"/>
      <c r="K176" s="125"/>
    </row>
    <row r="177" spans="1:12" x14ac:dyDescent="0.3">
      <c r="A177" s="26" t="s">
        <v>263</v>
      </c>
      <c r="B177" s="189"/>
      <c r="C177" s="190"/>
      <c r="D177" s="190"/>
      <c r="E177" s="190"/>
      <c r="F177" s="190"/>
      <c r="G177" s="190"/>
      <c r="H177" s="190"/>
      <c r="I177" s="190"/>
      <c r="J177" s="190"/>
      <c r="K177" s="191"/>
    </row>
    <row r="178" spans="1:12" x14ac:dyDescent="0.3">
      <c r="A178" s="26" t="s">
        <v>263</v>
      </c>
      <c r="B178" s="200"/>
      <c r="C178" s="201"/>
      <c r="D178" s="201"/>
      <c r="E178" s="201"/>
      <c r="F178" s="201"/>
      <c r="G178" s="201"/>
      <c r="H178" s="201"/>
      <c r="I178" s="201"/>
      <c r="J178" s="201"/>
      <c r="K178" s="202"/>
    </row>
    <row r="179" spans="1:12" x14ac:dyDescent="0.3">
      <c r="A179" s="26" t="s">
        <v>263</v>
      </c>
      <c r="B179" s="192"/>
      <c r="C179" s="193"/>
      <c r="D179" s="193"/>
      <c r="E179" s="193"/>
      <c r="F179" s="193"/>
      <c r="G179" s="193"/>
      <c r="H179" s="193"/>
      <c r="I179" s="193"/>
      <c r="J179" s="193"/>
      <c r="K179" s="194"/>
    </row>
    <row r="180" spans="1:12" x14ac:dyDescent="0.3">
      <c r="A180" s="26" t="s">
        <v>263</v>
      </c>
    </row>
    <row r="181" spans="1:12" x14ac:dyDescent="0.3">
      <c r="A181" s="26" t="s">
        <v>263</v>
      </c>
    </row>
    <row r="182" spans="1:12" ht="15" thickBot="1" x14ac:dyDescent="0.35">
      <c r="A182" s="26" t="s">
        <v>262</v>
      </c>
    </row>
    <row r="183" spans="1:12" ht="15.75" customHeight="1" x14ac:dyDescent="0.3">
      <c r="A183" s="26" t="s">
        <v>262</v>
      </c>
      <c r="B183" s="139" t="s">
        <v>271</v>
      </c>
      <c r="C183" s="140"/>
      <c r="D183" s="140"/>
      <c r="E183" s="140"/>
      <c r="F183" s="140"/>
      <c r="G183" s="140"/>
      <c r="H183" s="140"/>
      <c r="I183" s="140"/>
      <c r="J183" s="140"/>
      <c r="K183" s="141"/>
      <c r="L183" s="30"/>
    </row>
    <row r="184" spans="1:12" ht="15.75" customHeight="1" thickBot="1" x14ac:dyDescent="0.35">
      <c r="A184" s="26" t="s">
        <v>262</v>
      </c>
      <c r="B184" s="172"/>
      <c r="C184" s="173"/>
      <c r="D184" s="173"/>
      <c r="E184" s="173"/>
      <c r="F184" s="173"/>
      <c r="G184" s="173"/>
      <c r="H184" s="173"/>
      <c r="I184" s="173"/>
      <c r="J184" s="173"/>
      <c r="K184" s="174"/>
      <c r="L184" s="30"/>
    </row>
    <row r="185" spans="1:12" ht="15.75" customHeight="1" x14ac:dyDescent="0.3">
      <c r="A185" s="26" t="s">
        <v>262</v>
      </c>
    </row>
    <row r="186" spans="1:12" ht="15.75" customHeight="1" x14ac:dyDescent="0.3">
      <c r="A186" s="26" t="s">
        <v>262</v>
      </c>
      <c r="B186" s="125" t="s">
        <v>3</v>
      </c>
      <c r="C186" s="125"/>
      <c r="D186" s="125"/>
      <c r="E186" s="125"/>
      <c r="F186" s="125"/>
      <c r="G186" s="125"/>
      <c r="H186" s="125"/>
      <c r="I186" s="125"/>
      <c r="J186" s="125"/>
      <c r="K186" s="125"/>
    </row>
    <row r="187" spans="1:12" ht="15.75" customHeight="1" x14ac:dyDescent="0.3">
      <c r="A187" s="26" t="s">
        <v>262</v>
      </c>
      <c r="B187" s="205" t="s">
        <v>6</v>
      </c>
      <c r="C187" s="206"/>
      <c r="D187" s="207"/>
      <c r="E187" s="211" t="s">
        <v>250</v>
      </c>
      <c r="F187" s="213" t="s">
        <v>5</v>
      </c>
      <c r="G187" s="213"/>
      <c r="H187" s="204" t="s">
        <v>251</v>
      </c>
      <c r="I187" s="204"/>
      <c r="J187" s="204" t="s">
        <v>252</v>
      </c>
      <c r="K187" s="204" t="s">
        <v>9</v>
      </c>
    </row>
    <row r="188" spans="1:12" ht="15.75" customHeight="1" x14ac:dyDescent="0.3">
      <c r="A188" s="26" t="s">
        <v>262</v>
      </c>
      <c r="B188" s="208"/>
      <c r="C188" s="209"/>
      <c r="D188" s="210"/>
      <c r="E188" s="212"/>
      <c r="F188" s="213"/>
      <c r="G188" s="213"/>
      <c r="H188" s="204"/>
      <c r="I188" s="204"/>
      <c r="J188" s="204"/>
      <c r="K188" s="204"/>
      <c r="L188" s="37"/>
    </row>
    <row r="189" spans="1:12" ht="15.75" customHeight="1" x14ac:dyDescent="0.3">
      <c r="A189" s="26" t="s">
        <v>262</v>
      </c>
      <c r="B189" s="132"/>
      <c r="C189" s="133"/>
      <c r="D189" s="134"/>
      <c r="E189" s="70"/>
      <c r="F189" s="109"/>
      <c r="G189" s="109"/>
      <c r="H189" s="110"/>
      <c r="I189" s="109"/>
      <c r="J189" s="7"/>
      <c r="K189" s="8" t="str">
        <f t="shared" ref="K189:K218" si="2">IF(J189="","",J189/$J$219*100)</f>
        <v/>
      </c>
    </row>
    <row r="190" spans="1:12" ht="15.75" customHeight="1" x14ac:dyDescent="0.3">
      <c r="A190" s="26" t="s">
        <v>262</v>
      </c>
      <c r="B190" s="132"/>
      <c r="C190" s="133"/>
      <c r="D190" s="134"/>
      <c r="E190" s="70"/>
      <c r="F190" s="109"/>
      <c r="G190" s="109"/>
      <c r="H190" s="110"/>
      <c r="I190" s="109"/>
      <c r="J190" s="7"/>
      <c r="K190" s="8" t="str">
        <f t="shared" si="2"/>
        <v/>
      </c>
    </row>
    <row r="191" spans="1:12" ht="15.75" customHeight="1" x14ac:dyDescent="0.3">
      <c r="A191" s="26" t="s">
        <v>262</v>
      </c>
      <c r="B191" s="132"/>
      <c r="C191" s="133"/>
      <c r="D191" s="134"/>
      <c r="E191" s="70"/>
      <c r="F191" s="109"/>
      <c r="G191" s="109"/>
      <c r="H191" s="110"/>
      <c r="I191" s="109"/>
      <c r="J191" s="7"/>
      <c r="K191" s="8" t="str">
        <f t="shared" si="2"/>
        <v/>
      </c>
    </row>
    <row r="192" spans="1:12" ht="15.75" customHeight="1" x14ac:dyDescent="0.3">
      <c r="A192" s="26" t="s">
        <v>262</v>
      </c>
      <c r="B192" s="132"/>
      <c r="C192" s="133"/>
      <c r="D192" s="134"/>
      <c r="E192" s="70"/>
      <c r="F192" s="109"/>
      <c r="G192" s="109"/>
      <c r="H192" s="110"/>
      <c r="I192" s="109"/>
      <c r="J192" s="7"/>
      <c r="K192" s="8" t="str">
        <f t="shared" si="2"/>
        <v/>
      </c>
    </row>
    <row r="193" spans="1:12" ht="15.75" customHeight="1" x14ac:dyDescent="0.3">
      <c r="A193" s="26" t="s">
        <v>262</v>
      </c>
      <c r="B193" s="132"/>
      <c r="C193" s="133"/>
      <c r="D193" s="134"/>
      <c r="E193" s="70"/>
      <c r="F193" s="109"/>
      <c r="G193" s="109"/>
      <c r="H193" s="110"/>
      <c r="I193" s="109"/>
      <c r="J193" s="7"/>
      <c r="K193" s="8" t="str">
        <f t="shared" si="2"/>
        <v/>
      </c>
    </row>
    <row r="194" spans="1:12" ht="15.75" customHeight="1" x14ac:dyDescent="0.3">
      <c r="A194" s="26" t="s">
        <v>262</v>
      </c>
      <c r="B194" s="132"/>
      <c r="C194" s="133"/>
      <c r="D194" s="134"/>
      <c r="E194" s="70"/>
      <c r="F194" s="109"/>
      <c r="G194" s="109"/>
      <c r="H194" s="110"/>
      <c r="I194" s="109"/>
      <c r="J194" s="7"/>
      <c r="K194" s="8" t="str">
        <f t="shared" si="2"/>
        <v/>
      </c>
    </row>
    <row r="195" spans="1:12" ht="15.75" customHeight="1" x14ac:dyDescent="0.3">
      <c r="A195" s="26" t="s">
        <v>262</v>
      </c>
      <c r="B195" s="132"/>
      <c r="C195" s="133"/>
      <c r="D195" s="134"/>
      <c r="E195" s="70"/>
      <c r="F195" s="109"/>
      <c r="G195" s="109"/>
      <c r="H195" s="110"/>
      <c r="I195" s="109"/>
      <c r="J195" s="7"/>
      <c r="K195" s="8" t="str">
        <f t="shared" si="2"/>
        <v/>
      </c>
    </row>
    <row r="196" spans="1:12" ht="15.75" customHeight="1" x14ac:dyDescent="0.3">
      <c r="A196" s="26" t="s">
        <v>262</v>
      </c>
      <c r="B196" s="132"/>
      <c r="C196" s="133"/>
      <c r="D196" s="134"/>
      <c r="E196" s="70"/>
      <c r="F196" s="109"/>
      <c r="G196" s="109"/>
      <c r="H196" s="110"/>
      <c r="I196" s="109"/>
      <c r="J196" s="7"/>
      <c r="K196" s="8" t="str">
        <f t="shared" si="2"/>
        <v/>
      </c>
    </row>
    <row r="197" spans="1:12" ht="15.75" customHeight="1" x14ac:dyDescent="0.3">
      <c r="A197" s="26" t="s">
        <v>262</v>
      </c>
      <c r="B197" s="132"/>
      <c r="C197" s="133"/>
      <c r="D197" s="134"/>
      <c r="E197" s="70"/>
      <c r="F197" s="109"/>
      <c r="G197" s="109"/>
      <c r="H197" s="110"/>
      <c r="I197" s="109"/>
      <c r="J197" s="7"/>
      <c r="K197" s="8" t="str">
        <f t="shared" si="2"/>
        <v/>
      </c>
    </row>
    <row r="198" spans="1:12" ht="15.75" customHeight="1" x14ac:dyDescent="0.3">
      <c r="A198" s="26" t="s">
        <v>262</v>
      </c>
      <c r="B198" s="132"/>
      <c r="C198" s="133"/>
      <c r="D198" s="134"/>
      <c r="E198" s="70"/>
      <c r="F198" s="109"/>
      <c r="G198" s="109"/>
      <c r="H198" s="110"/>
      <c r="I198" s="109"/>
      <c r="J198" s="7"/>
      <c r="K198" s="8" t="str">
        <f t="shared" si="2"/>
        <v/>
      </c>
    </row>
    <row r="199" spans="1:12" ht="15.75" customHeight="1" x14ac:dyDescent="0.3">
      <c r="A199" s="26" t="s">
        <v>262</v>
      </c>
      <c r="B199" s="132"/>
      <c r="C199" s="133"/>
      <c r="D199" s="134"/>
      <c r="E199" s="70"/>
      <c r="F199" s="109"/>
      <c r="G199" s="109"/>
      <c r="H199" s="110"/>
      <c r="I199" s="109"/>
      <c r="J199" s="7"/>
      <c r="K199" s="8" t="str">
        <f t="shared" si="2"/>
        <v/>
      </c>
    </row>
    <row r="200" spans="1:12" ht="15.75" customHeight="1" x14ac:dyDescent="0.3">
      <c r="A200" s="26" t="s">
        <v>262</v>
      </c>
      <c r="B200" s="132"/>
      <c r="C200" s="133"/>
      <c r="D200" s="134"/>
      <c r="E200" s="70"/>
      <c r="F200" s="109"/>
      <c r="G200" s="109"/>
      <c r="H200" s="110"/>
      <c r="I200" s="109"/>
      <c r="J200" s="7"/>
      <c r="K200" s="8" t="str">
        <f t="shared" si="2"/>
        <v/>
      </c>
    </row>
    <row r="201" spans="1:12" ht="15.75" customHeight="1" x14ac:dyDescent="0.3">
      <c r="A201" s="26" t="s">
        <v>262</v>
      </c>
      <c r="B201" s="132"/>
      <c r="C201" s="133"/>
      <c r="D201" s="134"/>
      <c r="E201" s="70"/>
      <c r="F201" s="109"/>
      <c r="G201" s="109"/>
      <c r="H201" s="110"/>
      <c r="I201" s="109"/>
      <c r="J201" s="7"/>
      <c r="K201" s="8" t="str">
        <f t="shared" si="2"/>
        <v/>
      </c>
      <c r="L201" s="38"/>
    </row>
    <row r="202" spans="1:12" ht="15.75" customHeight="1" x14ac:dyDescent="0.3">
      <c r="A202" s="26" t="s">
        <v>262</v>
      </c>
      <c r="B202" s="132"/>
      <c r="C202" s="133"/>
      <c r="D202" s="134"/>
      <c r="E202" s="70"/>
      <c r="F202" s="109"/>
      <c r="G202" s="109"/>
      <c r="H202" s="110"/>
      <c r="I202" s="109"/>
      <c r="J202" s="7"/>
      <c r="K202" s="8" t="str">
        <f t="shared" si="2"/>
        <v/>
      </c>
      <c r="L202" s="38"/>
    </row>
    <row r="203" spans="1:12" ht="15.75" customHeight="1" x14ac:dyDescent="0.3">
      <c r="A203" s="26" t="s">
        <v>262</v>
      </c>
      <c r="B203" s="132"/>
      <c r="C203" s="133"/>
      <c r="D203" s="134"/>
      <c r="E203" s="70"/>
      <c r="F203" s="109"/>
      <c r="G203" s="109"/>
      <c r="H203" s="110"/>
      <c r="I203" s="109"/>
      <c r="J203" s="7"/>
      <c r="K203" s="8" t="str">
        <f t="shared" si="2"/>
        <v/>
      </c>
      <c r="L203" s="39"/>
    </row>
    <row r="204" spans="1:12" ht="15.75" customHeight="1" x14ac:dyDescent="0.3">
      <c r="A204" s="26" t="s">
        <v>262</v>
      </c>
      <c r="B204" s="132"/>
      <c r="C204" s="133"/>
      <c r="D204" s="134"/>
      <c r="E204" s="70"/>
      <c r="F204" s="109"/>
      <c r="G204" s="109"/>
      <c r="H204" s="110"/>
      <c r="I204" s="109"/>
      <c r="J204" s="7"/>
      <c r="K204" s="8" t="str">
        <f t="shared" si="2"/>
        <v/>
      </c>
      <c r="L204" s="39"/>
    </row>
    <row r="205" spans="1:12" ht="15.75" customHeight="1" x14ac:dyDescent="0.3">
      <c r="A205" s="26" t="s">
        <v>262</v>
      </c>
      <c r="B205" s="132"/>
      <c r="C205" s="133"/>
      <c r="D205" s="134"/>
      <c r="E205" s="70"/>
      <c r="F205" s="109"/>
      <c r="G205" s="109"/>
      <c r="H205" s="110"/>
      <c r="I205" s="109"/>
      <c r="J205" s="7"/>
      <c r="K205" s="8" t="str">
        <f t="shared" si="2"/>
        <v/>
      </c>
      <c r="L205" s="40"/>
    </row>
    <row r="206" spans="1:12" ht="15.75" customHeight="1" x14ac:dyDescent="0.3">
      <c r="A206" s="26" t="s">
        <v>262</v>
      </c>
      <c r="B206" s="132"/>
      <c r="C206" s="133"/>
      <c r="D206" s="134"/>
      <c r="E206" s="70"/>
      <c r="F206" s="109"/>
      <c r="G206" s="109"/>
      <c r="H206" s="110"/>
      <c r="I206" s="109"/>
      <c r="J206" s="7"/>
      <c r="K206" s="8" t="str">
        <f t="shared" si="2"/>
        <v/>
      </c>
      <c r="L206" s="40"/>
    </row>
    <row r="207" spans="1:12" ht="15.75" customHeight="1" x14ac:dyDescent="0.3">
      <c r="A207" s="26" t="s">
        <v>262</v>
      </c>
      <c r="B207" s="132"/>
      <c r="C207" s="133"/>
      <c r="D207" s="134"/>
      <c r="E207" s="70"/>
      <c r="F207" s="109"/>
      <c r="G207" s="109"/>
      <c r="H207" s="110"/>
      <c r="I207" s="109"/>
      <c r="J207" s="7"/>
      <c r="K207" s="8" t="str">
        <f t="shared" si="2"/>
        <v/>
      </c>
      <c r="L207" s="40"/>
    </row>
    <row r="208" spans="1:12" ht="15.75" customHeight="1" x14ac:dyDescent="0.3">
      <c r="A208" s="26" t="s">
        <v>262</v>
      </c>
      <c r="B208" s="132"/>
      <c r="C208" s="133"/>
      <c r="D208" s="134"/>
      <c r="E208" s="70"/>
      <c r="F208" s="109"/>
      <c r="G208" s="109"/>
      <c r="H208" s="110"/>
      <c r="I208" s="109"/>
      <c r="J208" s="7"/>
      <c r="K208" s="8" t="str">
        <f t="shared" si="2"/>
        <v/>
      </c>
      <c r="L208" s="40"/>
    </row>
    <row r="209" spans="1:12" ht="15.75" customHeight="1" x14ac:dyDescent="0.3">
      <c r="A209" s="26" t="s">
        <v>262</v>
      </c>
      <c r="B209" s="132"/>
      <c r="C209" s="133"/>
      <c r="D209" s="134"/>
      <c r="E209" s="70"/>
      <c r="F209" s="109"/>
      <c r="G209" s="109"/>
      <c r="H209" s="110"/>
      <c r="I209" s="109"/>
      <c r="J209" s="7"/>
      <c r="K209" s="8" t="str">
        <f t="shared" si="2"/>
        <v/>
      </c>
      <c r="L209" s="40"/>
    </row>
    <row r="210" spans="1:12" ht="15.75" customHeight="1" x14ac:dyDescent="0.3">
      <c r="A210" s="26" t="s">
        <v>262</v>
      </c>
      <c r="B210" s="132"/>
      <c r="C210" s="133"/>
      <c r="D210" s="134"/>
      <c r="E210" s="70"/>
      <c r="F210" s="109"/>
      <c r="G210" s="109"/>
      <c r="H210" s="110"/>
      <c r="I210" s="109"/>
      <c r="J210" s="7"/>
      <c r="K210" s="8" t="str">
        <f t="shared" si="2"/>
        <v/>
      </c>
      <c r="L210" s="40"/>
    </row>
    <row r="211" spans="1:12" ht="15.75" customHeight="1" x14ac:dyDescent="0.3">
      <c r="A211" s="26" t="s">
        <v>262</v>
      </c>
      <c r="B211" s="132"/>
      <c r="C211" s="133"/>
      <c r="D211" s="134"/>
      <c r="E211" s="70"/>
      <c r="F211" s="109"/>
      <c r="G211" s="109"/>
      <c r="H211" s="110"/>
      <c r="I211" s="109"/>
      <c r="J211" s="7"/>
      <c r="K211" s="8" t="str">
        <f t="shared" si="2"/>
        <v/>
      </c>
      <c r="L211" s="40"/>
    </row>
    <row r="212" spans="1:12" ht="15.75" customHeight="1" x14ac:dyDescent="0.3">
      <c r="A212" s="26" t="s">
        <v>262</v>
      </c>
      <c r="B212" s="132"/>
      <c r="C212" s="133"/>
      <c r="D212" s="134"/>
      <c r="E212" s="70"/>
      <c r="F212" s="109"/>
      <c r="G212" s="109"/>
      <c r="H212" s="110"/>
      <c r="I212" s="109"/>
      <c r="J212" s="7"/>
      <c r="K212" s="8" t="str">
        <f t="shared" si="2"/>
        <v/>
      </c>
      <c r="L212" s="40"/>
    </row>
    <row r="213" spans="1:12" ht="15.75" customHeight="1" x14ac:dyDescent="0.3">
      <c r="A213" s="26" t="s">
        <v>262</v>
      </c>
      <c r="B213" s="132"/>
      <c r="C213" s="133"/>
      <c r="D213" s="134"/>
      <c r="E213" s="70"/>
      <c r="F213" s="109"/>
      <c r="G213" s="109"/>
      <c r="H213" s="110"/>
      <c r="I213" s="109"/>
      <c r="J213" s="7"/>
      <c r="K213" s="8" t="str">
        <f t="shared" si="2"/>
        <v/>
      </c>
      <c r="L213" s="40"/>
    </row>
    <row r="214" spans="1:12" ht="15.75" customHeight="1" x14ac:dyDescent="0.3">
      <c r="A214" s="26" t="s">
        <v>262</v>
      </c>
      <c r="B214" s="132"/>
      <c r="C214" s="133"/>
      <c r="D214" s="134"/>
      <c r="E214" s="70"/>
      <c r="F214" s="109"/>
      <c r="G214" s="109"/>
      <c r="H214" s="110"/>
      <c r="I214" s="109"/>
      <c r="J214" s="7"/>
      <c r="K214" s="8" t="str">
        <f t="shared" si="2"/>
        <v/>
      </c>
      <c r="L214" s="40"/>
    </row>
    <row r="215" spans="1:12" ht="15.75" customHeight="1" x14ac:dyDescent="0.3">
      <c r="A215" s="26" t="s">
        <v>262</v>
      </c>
      <c r="B215" s="132"/>
      <c r="C215" s="133"/>
      <c r="D215" s="134"/>
      <c r="E215" s="70"/>
      <c r="F215" s="109"/>
      <c r="G215" s="109"/>
      <c r="H215" s="110"/>
      <c r="I215" s="109"/>
      <c r="J215" s="7"/>
      <c r="K215" s="8" t="str">
        <f t="shared" si="2"/>
        <v/>
      </c>
      <c r="L215" s="40"/>
    </row>
    <row r="216" spans="1:12" ht="15.75" customHeight="1" x14ac:dyDescent="0.3">
      <c r="A216" s="26" t="s">
        <v>262</v>
      </c>
      <c r="B216" s="132"/>
      <c r="C216" s="133"/>
      <c r="D216" s="134"/>
      <c r="E216" s="70"/>
      <c r="F216" s="132"/>
      <c r="G216" s="134"/>
      <c r="H216" s="223"/>
      <c r="I216" s="134"/>
      <c r="J216" s="7"/>
      <c r="K216" s="8" t="str">
        <f t="shared" si="2"/>
        <v/>
      </c>
      <c r="L216" s="40"/>
    </row>
    <row r="217" spans="1:12" ht="15.75" customHeight="1" x14ac:dyDescent="0.3">
      <c r="A217" s="26" t="s">
        <v>262</v>
      </c>
      <c r="B217" s="132"/>
      <c r="C217" s="133"/>
      <c r="D217" s="134"/>
      <c r="E217" s="70"/>
      <c r="F217" s="132"/>
      <c r="G217" s="134"/>
      <c r="H217" s="223"/>
      <c r="I217" s="134"/>
      <c r="J217" s="7"/>
      <c r="K217" s="8" t="str">
        <f t="shared" si="2"/>
        <v/>
      </c>
      <c r="L217" s="40"/>
    </row>
    <row r="218" spans="1:12" ht="15.75" customHeight="1" x14ac:dyDescent="0.3">
      <c r="A218" s="26" t="s">
        <v>262</v>
      </c>
      <c r="B218" s="132"/>
      <c r="C218" s="133"/>
      <c r="D218" s="134"/>
      <c r="E218" s="70"/>
      <c r="F218" s="109"/>
      <c r="G218" s="109"/>
      <c r="H218" s="110"/>
      <c r="I218" s="109"/>
      <c r="J218" s="7"/>
      <c r="K218" s="8" t="str">
        <f t="shared" si="2"/>
        <v/>
      </c>
      <c r="L218" s="40"/>
    </row>
    <row r="219" spans="1:12" ht="15.75" customHeight="1" x14ac:dyDescent="0.3">
      <c r="A219" s="26" t="s">
        <v>262</v>
      </c>
      <c r="B219" s="220" t="s">
        <v>253</v>
      </c>
      <c r="C219" s="221"/>
      <c r="D219" s="221"/>
      <c r="E219" s="221"/>
      <c r="F219" s="221"/>
      <c r="G219" s="221"/>
      <c r="H219" s="221"/>
      <c r="I219" s="222"/>
      <c r="J219" s="66">
        <f>SUM(J189:J218)</f>
        <v>0</v>
      </c>
      <c r="K219" s="67" t="s">
        <v>254</v>
      </c>
      <c r="L219" s="40"/>
    </row>
    <row r="220" spans="1:12" ht="15.75" customHeight="1" x14ac:dyDescent="0.3">
      <c r="A220" s="26" t="s">
        <v>262</v>
      </c>
      <c r="B220" s="220" t="s">
        <v>255</v>
      </c>
      <c r="C220" s="221"/>
      <c r="D220" s="221"/>
      <c r="E220" s="221"/>
      <c r="F220" s="221"/>
      <c r="G220" s="221"/>
      <c r="H220" s="221"/>
      <c r="I220" s="222"/>
      <c r="J220" s="66">
        <f>(IF(E189="Niet-agrarisch"=FALSE,J189,0))+(IF(E190="Niet-agrarisch"=FALSE,J190,0))+(IF(E191="Niet-agrarisch"=FALSE,J191,0))+(IF(E192="Niet-agrarisch"=FALSE,J192,0))+(IF(E193="Niet-agrarisch"=FALSE,J193,0))+(IF(E194="Niet-agrarisch"=FALSE,J194,0))+(IF(E195="Niet-agrarisch"=FALSE,J195,0))+(IF(E196="Niet-agrarisch"=FALSE,J196,0))+(IF(E197="Niet-agrarisch"=FALSE,J197,0))+(IF(E198="Niet-agrarisch"=FALSE,J198,0))+(IF(E199="Niet-agrarisch"=FALSE,J199,0))+(IF(E200="Niet-agrarisch"=FALSE,J200,0))+(IF(E201="Niet-agrarisch"=FALSE,J201,0))+(IF(E202="Niet-agrarisch"=FALSE,J202,0))+(IF(E203="Niet-agrarisch"=FALSE,J203,0))+(IF(E204="Niet-agrarisch"=FALSE,J204,0))+(IF(E205="Niet-agrarisch"=FALSE,J205,0))+(IF(E206="Niet-agrarisch"=FALSE,J206,0))+(IF(E207="Niet-agrarisch"=FALSE,J207,0))+(IF(E208="Niet-agrarisch"=FALSE,J208,0))+(IF(E209="Niet-agrarisch"=FALSE,J209,0))+(IF(E210="Niet-agrarisch"=FALSE,J210,0))+(IF(E211="Niet-agrarisch"=FALSE,J211,0))+(IF(E212="Niet-agrarisch"=FALSE,J212,0))+(IF(E213="Niet-agrarisch"=FALSE,J213,0))+(IF(E214="Niet-agrarisch"=FALSE,J214,0))+(IF(E215="Niet-agrarisch"=FALSE,J215,0))+(IF(E216="Niet-agrarisch"=FALSE,J216,0))+(IF(E217="Niet-agrarisch"=FALSE,J217,0))+(IF(E218="Niet-agrarisch"=FALSE,J218,0))</f>
        <v>0</v>
      </c>
      <c r="K220" s="67" t="s">
        <v>254</v>
      </c>
      <c r="L220" s="40"/>
    </row>
    <row r="221" spans="1:12" ht="15.75" customHeight="1" x14ac:dyDescent="0.3">
      <c r="A221" s="26" t="s">
        <v>262</v>
      </c>
      <c r="B221" s="220" t="s">
        <v>256</v>
      </c>
      <c r="C221" s="221"/>
      <c r="D221" s="221"/>
      <c r="E221" s="221"/>
      <c r="F221" s="221"/>
      <c r="G221" s="221"/>
      <c r="H221" s="221"/>
      <c r="I221" s="222"/>
      <c r="J221" s="66">
        <f>(IF(E189="Niet-agrarisch"=TRUE,J189,0))+(IF(E190="Niet-agrarisch"=TRUE,J190,0))+(IF(E191="Niet-agrarisch"=TRUE,J191,0))+(IF(E192="Niet-agrarisch"=TRUE,J192,0))+(IF(E193="Niet-agrarisch"=TRUE,J193,0))+(IF(E194="Niet-agrarisch"=TRUE,J194,0))+(IF(E195="Niet-agrarisch"=TRUE,J195,0))+(IF(E196="Niet-agrarisch"=TRUE,J196,0))+(IF(E197="Niet-agrarisch"=TRUE,J197,0))+(IF(E198="Niet-agrarisch"=TRUE,J198,0))+(IF(E199="Niet-agrarisch"=TRUE,J199,0))+(IF(E200="Niet-agrarisch"=TRUE,J200,0))+(IF(E201="Niet-agrarisch"=TRUE,J201,0))+(IF(E202="Niet-agrarisch"=TRUE,J202,0))+(IF(E203="Niet-agrarisch"=TRUE,J203,0))+(IF(E204="Niet-agrarisch"=TRUE,J204,0))+(IF(E205="Niet-agrarisch"=TRUE,J205,0))+(IF(E206="Niet-agrarisch"=TRUE,J206,0))+(IF(E207="Niet-agrarisch"=TRUE,J207,0))+(IF(E208="Niet-agrarisch"=TRUE,J208,0))+(IF(E209="Niet-agrarisch"=TRUE,J209,0))+(IF(E210="Niet-agrarisch"=TRUE,J210,0))+(IF(E211="Niet-agrarisch"=TRUE,J211,0))+(IF(E212="Niet-agrarisch"=TRUE,J212,0))+(IF(E213="Niet-agrarisch"=TRUE,J213,0))+(IF(E214="Niet-agrarisch"=TRUE,J214,0))+(IF(E215="Niet-agrarisch"=TRUE,J215,0))+(IF(E216="Niet-agrarisch"=TRUE,J216,0))+(IF(E217="Niet-agrarisch"=TRUE,J217,0))+(IF(E218="Niet-agrarisch"=TRUE,J218,0))</f>
        <v>0</v>
      </c>
      <c r="K221" s="67" t="s">
        <v>254</v>
      </c>
      <c r="L221" s="40"/>
    </row>
    <row r="222" spans="1:12" ht="15.75" customHeight="1" x14ac:dyDescent="0.3">
      <c r="A222" s="26" t="s">
        <v>262</v>
      </c>
      <c r="B222" s="245" t="s">
        <v>257</v>
      </c>
      <c r="C222" s="246"/>
      <c r="D222" s="246"/>
      <c r="E222" s="246"/>
      <c r="F222" s="246"/>
      <c r="G222" s="246"/>
      <c r="H222" s="246"/>
      <c r="I222" s="247"/>
      <c r="J222" s="8">
        <f>IF(J219=0,0,((IF(E189="BIO"=TRUE,J189,0))+(IF(E190="BIO"=TRUE,J190,0))+(IF(E191="BIO"=TRUE,J191,0))+(IF(E192="BIO"=TRUE,J192,0))+(IF(E193="BIO"=TRUE,J193,0))+(IF(E194="BIO"=TRUE,J194,0))+(IF(E195="BIO"=TRUE,J195,0))+(IF(E196="BIO"=TRUE,J196,0))+(IF(E196="BIO"=TRUE,J196,0))+(IF(E197="BIO"=TRUE,J197,0))+(IF(E197="BIO"=TRUE,J197,0))+(IF(E198="BIO"=TRUE,J198,0))+(IF(E199="BIO"=TRUE,J199,0))+(IF(E200="BIO"=TRUE,J200,0))+(IF(E201="BIO"=TRUE,J201,0))+(IF(E202="BIO"=TRUE,J202,0))+(IF(E203="BIO"=TRUE,J203,0))+(IF(E204="BIO"=TRUE,J204,0))+(IF(E205="BIO"=TRUE,J205,0))+(IF(E206="BIO"=TRUE,J206,0))+(IF(E207="BIO"=TRUE,J207,0))+(IF(E208="BIO"=TRUE,J208,0))+(IF(E209="BIO"=TRUE,J209,0))+(IF(E210="BIO"=TRUE,J210,0))+(IF(E211="BIO"=TRUE,J211,0))+(IF(E212="BIO"=TRUE,J212,0))+(IF(E213="BIO"=TRUE,J213,0))+(IF(E214="BIO"=TRUE,J214,0))+(IF(E215="BIO"=TRUE,J215,0))+(IF(E216="BIO"=TRUE,J216,0))+(IF(E217="BIO"=TRUE,J217,0))+(IF(E218="BIO"=TRUE,J218,0)))/J219*100)</f>
        <v>0</v>
      </c>
      <c r="K222" s="68" t="s">
        <v>7</v>
      </c>
      <c r="L222" s="41"/>
    </row>
    <row r="223" spans="1:12" ht="15.75" customHeight="1" x14ac:dyDescent="0.3">
      <c r="A223" s="26" t="s">
        <v>262</v>
      </c>
      <c r="B223" s="245" t="s">
        <v>258</v>
      </c>
      <c r="C223" s="246"/>
      <c r="D223" s="246"/>
      <c r="E223" s="246"/>
      <c r="F223" s="246"/>
      <c r="G223" s="246"/>
      <c r="H223" s="246"/>
      <c r="I223" s="247"/>
      <c r="J223" s="8">
        <f>IF(J219=0,0,((IF(E189="OMS"=TRUE,J189,0))+(IF(E190="OMS"=TRUE,J190,0))+(IF(E191="OMS"=TRUE,J191,0))+(IF(E192="OMS"=TRUE,J192,0))+(IF(E193="OMS"=TRUE,J193,0))+(IF(E194="OMS"=TRUE,J194,0))+(IF(E195="OMS"=TRUE,J195,0))+(IF(E196="OMS"=TRUE,J196,0))+(IF(E196="OMS"=TRUE,J196,0))+(IF(E197="OMS"=TRUE,J197,0))+(IF(E197="OMS"=TRUE,J197,0))+(IF(E198="OMS"=TRUE,J198,0))+(IF(E199="OMS"=TRUE,J199,0))+(IF(E200="OMS"=TRUE,J200,0))+(IF(E201="OMS"=TRUE,J201,0))+(IF(E202="OMS"=TRUE,J202,0))+(IF(E203="OMS"=TRUE,J203,0))+(IF(E204="OMS"=TRUE,J204,0))+(IF(E205="OMS"=TRUE,J205,0))+(IF(E206="OMS"=TRUE,J206,0))+(IF(E207="OMS"=TRUE,J207,0))+(IF(E208="OMS"=TRUE,J208,0))+(IF(E209="OMS"=TRUE,J209,0))+(IF(E210="OMS"=TRUE,J210,0))+(IF(E211="OMS"=TRUE,J211,0))+(IF(E212="OMS"=TRUE,J212,0))+(IF(E213="OMS"=TRUE,J213,0))+(IF(E214="OMS"=TRUE,J214,0))+(IF(E215="OMS"=TRUE,J215,0))+(IF(E216="OMS"=TRUE,J216,0))+(IF(E217="OMS"=TRUE,J217,0))+(IF(E218="OMS"=TRUE,J218,0)))/J219*100)</f>
        <v>0</v>
      </c>
      <c r="K223" s="68" t="s">
        <v>7</v>
      </c>
      <c r="L223" s="41"/>
    </row>
    <row r="224" spans="1:12" ht="15.75" customHeight="1" x14ac:dyDescent="0.3">
      <c r="A224" s="26" t="s">
        <v>262</v>
      </c>
      <c r="B224" s="245" t="s">
        <v>259</v>
      </c>
      <c r="C224" s="246"/>
      <c r="D224" s="246"/>
      <c r="E224" s="246"/>
      <c r="F224" s="246"/>
      <c r="G224" s="246"/>
      <c r="H224" s="246"/>
      <c r="I224" s="247"/>
      <c r="J224" s="8">
        <f>IF(J219=0,0,(100-J222-J223))</f>
        <v>0</v>
      </c>
      <c r="K224" s="68" t="s">
        <v>7</v>
      </c>
      <c r="L224" s="41"/>
    </row>
    <row r="225" spans="1:12" ht="15.75" customHeight="1" x14ac:dyDescent="0.3">
      <c r="A225" s="26" t="s">
        <v>262</v>
      </c>
      <c r="B225" s="245" t="s">
        <v>260</v>
      </c>
      <c r="C225" s="246"/>
      <c r="D225" s="246"/>
      <c r="E225" s="246"/>
      <c r="F225" s="246"/>
      <c r="G225" s="246"/>
      <c r="H225" s="246"/>
      <c r="I225" s="247"/>
      <c r="J225" s="8">
        <f>IF(J219=0,0,(J220)/J219*100)</f>
        <v>0</v>
      </c>
      <c r="K225" s="68" t="s">
        <v>7</v>
      </c>
      <c r="L225" s="41"/>
    </row>
    <row r="226" spans="1:12" ht="15.75" customHeight="1" x14ac:dyDescent="0.3">
      <c r="A226" s="26" t="s">
        <v>262</v>
      </c>
      <c r="B226" s="248" t="s">
        <v>261</v>
      </c>
      <c r="C226" s="248"/>
      <c r="D226" s="248"/>
      <c r="E226" s="248"/>
      <c r="F226" s="248"/>
      <c r="G226" s="248"/>
      <c r="H226" s="248"/>
      <c r="I226" s="248"/>
      <c r="J226" s="248"/>
      <c r="K226" s="248"/>
      <c r="L226" s="41"/>
    </row>
    <row r="227" spans="1:12" ht="15.75" customHeight="1" x14ac:dyDescent="0.3">
      <c r="A227" s="26" t="s">
        <v>262</v>
      </c>
      <c r="B227" s="249"/>
      <c r="C227" s="249"/>
      <c r="D227" s="249"/>
      <c r="E227" s="249"/>
      <c r="F227" s="249"/>
      <c r="G227" s="249"/>
      <c r="H227" s="249"/>
      <c r="I227" s="249"/>
      <c r="J227" s="249"/>
      <c r="K227" s="249"/>
      <c r="L227" s="41"/>
    </row>
    <row r="228" spans="1:12" x14ac:dyDescent="0.3">
      <c r="A228" s="26" t="s">
        <v>262</v>
      </c>
      <c r="B228" s="249"/>
      <c r="C228" s="249"/>
      <c r="D228" s="249"/>
      <c r="E228" s="249"/>
      <c r="F228" s="249"/>
      <c r="G228" s="249"/>
      <c r="H228" s="249"/>
      <c r="I228" s="249"/>
      <c r="J228" s="249"/>
      <c r="K228" s="249"/>
    </row>
    <row r="229" spans="1:12" x14ac:dyDescent="0.3">
      <c r="A229" s="26" t="s">
        <v>262</v>
      </c>
    </row>
    <row r="230" spans="1:12" ht="15" customHeight="1" x14ac:dyDescent="0.3">
      <c r="A230" s="26" t="s">
        <v>262</v>
      </c>
    </row>
    <row r="231" spans="1:12" ht="15.75" customHeight="1" x14ac:dyDescent="0.3">
      <c r="A231" s="26" t="s">
        <v>262</v>
      </c>
    </row>
    <row r="232" spans="1:12" x14ac:dyDescent="0.3">
      <c r="A232" s="26" t="s">
        <v>262</v>
      </c>
      <c r="B232" s="125" t="s">
        <v>276</v>
      </c>
      <c r="C232" s="125"/>
      <c r="D232" s="125"/>
      <c r="E232" s="125"/>
      <c r="F232" s="125"/>
      <c r="G232" s="125"/>
      <c r="H232" s="125"/>
      <c r="I232" s="125"/>
      <c r="J232" s="125"/>
      <c r="K232" s="125"/>
    </row>
    <row r="233" spans="1:12" x14ac:dyDescent="0.3">
      <c r="A233" s="26" t="s">
        <v>262</v>
      </c>
      <c r="C233" s="226" t="s">
        <v>264</v>
      </c>
      <c r="D233" s="226"/>
      <c r="E233" s="226"/>
      <c r="F233" s="226"/>
      <c r="G233" s="226"/>
      <c r="H233" s="226"/>
      <c r="I233" s="226"/>
      <c r="J233" s="226"/>
      <c r="K233" s="226"/>
    </row>
    <row r="234" spans="1:12" x14ac:dyDescent="0.3">
      <c r="A234" s="26" t="s">
        <v>262</v>
      </c>
      <c r="C234" s="226"/>
      <c r="D234" s="226"/>
      <c r="E234" s="226"/>
      <c r="F234" s="226"/>
      <c r="G234" s="226"/>
      <c r="H234" s="226"/>
      <c r="I234" s="226"/>
      <c r="J234" s="226"/>
      <c r="K234" s="226"/>
    </row>
    <row r="235" spans="1:12" x14ac:dyDescent="0.3">
      <c r="A235" s="26" t="s">
        <v>262</v>
      </c>
      <c r="B235" s="227" t="s">
        <v>265</v>
      </c>
      <c r="C235" s="228"/>
      <c r="D235" s="228"/>
      <c r="E235" s="229"/>
      <c r="F235" s="227" t="s">
        <v>266</v>
      </c>
      <c r="G235" s="229"/>
      <c r="H235" s="227" t="s">
        <v>5</v>
      </c>
      <c r="I235" s="229"/>
      <c r="J235" s="126" t="s">
        <v>20</v>
      </c>
      <c r="K235" s="126" t="s">
        <v>21</v>
      </c>
    </row>
    <row r="236" spans="1:12" x14ac:dyDescent="0.3">
      <c r="A236" s="26" t="s">
        <v>262</v>
      </c>
      <c r="B236" s="230"/>
      <c r="C236" s="231"/>
      <c r="D236" s="231"/>
      <c r="E236" s="232"/>
      <c r="F236" s="230"/>
      <c r="G236" s="232"/>
      <c r="H236" s="230"/>
      <c r="I236" s="232"/>
      <c r="J236" s="126"/>
      <c r="K236" s="126"/>
    </row>
    <row r="237" spans="1:12" x14ac:dyDescent="0.3">
      <c r="A237" s="26" t="s">
        <v>262</v>
      </c>
      <c r="B237" s="132"/>
      <c r="C237" s="133"/>
      <c r="D237" s="133"/>
      <c r="E237" s="134"/>
      <c r="F237" s="224"/>
      <c r="G237" s="225"/>
      <c r="H237" s="109"/>
      <c r="I237" s="109"/>
      <c r="J237" s="46"/>
      <c r="K237" s="46"/>
    </row>
    <row r="238" spans="1:12" x14ac:dyDescent="0.3">
      <c r="A238" s="26" t="s">
        <v>262</v>
      </c>
      <c r="B238" s="132"/>
      <c r="C238" s="133"/>
      <c r="D238" s="133"/>
      <c r="E238" s="134"/>
      <c r="F238" s="224"/>
      <c r="G238" s="225"/>
      <c r="H238" s="109"/>
      <c r="I238" s="109"/>
      <c r="J238" s="46"/>
      <c r="K238" s="46"/>
    </row>
    <row r="239" spans="1:12" x14ac:dyDescent="0.3">
      <c r="A239" s="26" t="s">
        <v>262</v>
      </c>
      <c r="B239" s="132"/>
      <c r="C239" s="133"/>
      <c r="D239" s="133"/>
      <c r="E239" s="134"/>
      <c r="F239" s="224"/>
      <c r="G239" s="225"/>
      <c r="H239" s="109"/>
      <c r="I239" s="109"/>
      <c r="J239" s="46"/>
      <c r="K239" s="46"/>
    </row>
    <row r="240" spans="1:12" x14ac:dyDescent="0.3">
      <c r="A240" s="26" t="s">
        <v>262</v>
      </c>
      <c r="B240" s="132"/>
      <c r="C240" s="133"/>
      <c r="D240" s="133"/>
      <c r="E240" s="134"/>
      <c r="F240" s="224"/>
      <c r="G240" s="225"/>
      <c r="H240" s="109"/>
      <c r="I240" s="109"/>
      <c r="J240" s="46"/>
      <c r="K240" s="46"/>
    </row>
    <row r="241" spans="1:11" x14ac:dyDescent="0.3">
      <c r="A241" s="26" t="s">
        <v>262</v>
      </c>
      <c r="B241" s="132"/>
      <c r="C241" s="133"/>
      <c r="D241" s="133"/>
      <c r="E241" s="134"/>
      <c r="F241" s="224"/>
      <c r="G241" s="225"/>
      <c r="H241" s="109"/>
      <c r="I241" s="109"/>
      <c r="J241" s="46"/>
      <c r="K241" s="46"/>
    </row>
    <row r="242" spans="1:11" x14ac:dyDescent="0.3">
      <c r="A242" s="26" t="s">
        <v>262</v>
      </c>
      <c r="B242" s="132"/>
      <c r="C242" s="133"/>
      <c r="D242" s="133"/>
      <c r="E242" s="134"/>
      <c r="F242" s="224"/>
      <c r="G242" s="225"/>
      <c r="H242" s="109"/>
      <c r="I242" s="109"/>
      <c r="J242" s="46"/>
      <c r="K242" s="46"/>
    </row>
    <row r="243" spans="1:11" x14ac:dyDescent="0.3">
      <c r="A243" s="26" t="s">
        <v>262</v>
      </c>
      <c r="B243" s="40"/>
      <c r="C243" s="40"/>
      <c r="D243" s="40"/>
      <c r="E243" s="40"/>
      <c r="F243" s="40"/>
      <c r="G243" s="40"/>
      <c r="H243" s="40"/>
      <c r="I243" s="40"/>
      <c r="J243" s="40"/>
      <c r="K243" s="40"/>
    </row>
    <row r="244" spans="1:11" x14ac:dyDescent="0.3">
      <c r="A244" s="26" t="s">
        <v>262</v>
      </c>
      <c r="B244" s="125" t="s">
        <v>24</v>
      </c>
      <c r="C244" s="125"/>
      <c r="D244" s="125"/>
      <c r="E244" s="125"/>
      <c r="F244" s="125"/>
      <c r="G244" s="125"/>
      <c r="H244" s="125"/>
      <c r="I244" s="125"/>
      <c r="J244" s="125"/>
      <c r="K244" s="125"/>
    </row>
    <row r="245" spans="1:11" x14ac:dyDescent="0.3">
      <c r="A245" s="26" t="s">
        <v>262</v>
      </c>
      <c r="B245" s="189"/>
      <c r="C245" s="190"/>
      <c r="D245" s="190"/>
      <c r="E245" s="190"/>
      <c r="F245" s="190"/>
      <c r="G245" s="190"/>
      <c r="H245" s="190"/>
      <c r="I245" s="190"/>
      <c r="J245" s="190"/>
      <c r="K245" s="191"/>
    </row>
    <row r="246" spans="1:11" x14ac:dyDescent="0.3">
      <c r="A246" s="26" t="s">
        <v>262</v>
      </c>
      <c r="B246" s="200"/>
      <c r="C246" s="201"/>
      <c r="D246" s="201"/>
      <c r="E246" s="201"/>
      <c r="F246" s="201"/>
      <c r="G246" s="201"/>
      <c r="H246" s="201"/>
      <c r="I246" s="201"/>
      <c r="J246" s="201"/>
      <c r="K246" s="202"/>
    </row>
    <row r="247" spans="1:11" x14ac:dyDescent="0.3">
      <c r="A247" s="26" t="s">
        <v>262</v>
      </c>
      <c r="B247" s="200"/>
      <c r="C247" s="201"/>
      <c r="D247" s="201"/>
      <c r="E247" s="201"/>
      <c r="F247" s="201"/>
      <c r="G247" s="201"/>
      <c r="H247" s="201"/>
      <c r="I247" s="201"/>
      <c r="J247" s="201"/>
      <c r="K247" s="202"/>
    </row>
    <row r="248" spans="1:11" x14ac:dyDescent="0.3">
      <c r="A248" s="26" t="s">
        <v>262</v>
      </c>
      <c r="B248" s="200"/>
      <c r="C248" s="201"/>
      <c r="D248" s="201"/>
      <c r="E248" s="201"/>
      <c r="F248" s="201"/>
      <c r="G248" s="201"/>
      <c r="H248" s="201"/>
      <c r="I248" s="201"/>
      <c r="J248" s="201"/>
      <c r="K248" s="202"/>
    </row>
    <row r="249" spans="1:11" x14ac:dyDescent="0.3">
      <c r="A249" s="26" t="s">
        <v>262</v>
      </c>
      <c r="B249" s="200"/>
      <c r="C249" s="201"/>
      <c r="D249" s="201"/>
      <c r="E249" s="201"/>
      <c r="F249" s="201"/>
      <c r="G249" s="201"/>
      <c r="H249" s="201"/>
      <c r="I249" s="201"/>
      <c r="J249" s="201"/>
      <c r="K249" s="202"/>
    </row>
    <row r="250" spans="1:11" x14ac:dyDescent="0.3">
      <c r="A250" s="26" t="s">
        <v>262</v>
      </c>
      <c r="B250" s="192"/>
      <c r="C250" s="193"/>
      <c r="D250" s="193"/>
      <c r="E250" s="193"/>
      <c r="F250" s="193"/>
      <c r="G250" s="193"/>
      <c r="H250" s="193"/>
      <c r="I250" s="193"/>
      <c r="J250" s="193"/>
      <c r="K250" s="194"/>
    </row>
    <row r="251" spans="1:11" x14ac:dyDescent="0.3">
      <c r="A251" s="26" t="s">
        <v>262</v>
      </c>
      <c r="B251" s="203" t="s">
        <v>267</v>
      </c>
      <c r="C251" s="125"/>
      <c r="D251" s="125"/>
      <c r="E251" s="125"/>
      <c r="F251" s="125"/>
      <c r="G251" s="125"/>
      <c r="H251" s="125"/>
      <c r="I251" s="125"/>
      <c r="J251" s="125"/>
      <c r="K251" s="125"/>
    </row>
    <row r="252" spans="1:11" x14ac:dyDescent="0.3">
      <c r="A252" s="26" t="s">
        <v>262</v>
      </c>
      <c r="B252" s="125"/>
      <c r="C252" s="125"/>
      <c r="D252" s="125"/>
      <c r="E252" s="125"/>
      <c r="F252" s="125"/>
      <c r="G252" s="125"/>
      <c r="H252" s="125"/>
      <c r="I252" s="125"/>
      <c r="J252" s="125"/>
      <c r="K252" s="125"/>
    </row>
    <row r="253" spans="1:11" x14ac:dyDescent="0.3">
      <c r="A253" s="26" t="s">
        <v>262</v>
      </c>
      <c r="B253" s="189"/>
      <c r="C253" s="190"/>
      <c r="D253" s="190"/>
      <c r="E253" s="190"/>
      <c r="F253" s="190"/>
      <c r="G253" s="190"/>
      <c r="H253" s="190"/>
      <c r="I253" s="190"/>
      <c r="J253" s="190"/>
      <c r="K253" s="191"/>
    </row>
    <row r="254" spans="1:11" x14ac:dyDescent="0.3">
      <c r="A254" s="26" t="s">
        <v>262</v>
      </c>
      <c r="B254" s="200"/>
      <c r="C254" s="201"/>
      <c r="D254" s="201"/>
      <c r="E254" s="201"/>
      <c r="F254" s="201"/>
      <c r="G254" s="201"/>
      <c r="H254" s="201"/>
      <c r="I254" s="201"/>
      <c r="J254" s="201"/>
      <c r="K254" s="202"/>
    </row>
    <row r="255" spans="1:11" x14ac:dyDescent="0.3">
      <c r="A255" s="26" t="s">
        <v>262</v>
      </c>
      <c r="B255" s="200"/>
      <c r="C255" s="201"/>
      <c r="D255" s="201"/>
      <c r="E255" s="201"/>
      <c r="F255" s="201"/>
      <c r="G255" s="201"/>
      <c r="H255" s="201"/>
      <c r="I255" s="201"/>
      <c r="J255" s="201"/>
      <c r="K255" s="202"/>
    </row>
    <row r="256" spans="1:11" x14ac:dyDescent="0.3">
      <c r="A256" s="26" t="s">
        <v>262</v>
      </c>
      <c r="B256" s="192"/>
      <c r="C256" s="193"/>
      <c r="D256" s="193"/>
      <c r="E256" s="193"/>
      <c r="F256" s="193"/>
      <c r="G256" s="193"/>
      <c r="H256" s="193"/>
      <c r="I256" s="193"/>
      <c r="J256" s="193"/>
      <c r="K256" s="194"/>
    </row>
    <row r="257" spans="1:11" x14ac:dyDescent="0.3">
      <c r="A257" s="26" t="s">
        <v>262</v>
      </c>
      <c r="B257" s="203" t="s">
        <v>268</v>
      </c>
      <c r="C257" s="125"/>
      <c r="D257" s="125"/>
      <c r="E257" s="125"/>
      <c r="F257" s="125"/>
      <c r="G257" s="125"/>
      <c r="H257" s="125"/>
      <c r="I257" s="125"/>
      <c r="J257" s="125"/>
      <c r="K257" s="125"/>
    </row>
    <row r="258" spans="1:11" x14ac:dyDescent="0.3">
      <c r="A258" s="26" t="s">
        <v>262</v>
      </c>
      <c r="B258" s="125"/>
      <c r="C258" s="125"/>
      <c r="D258" s="125"/>
      <c r="E258" s="125"/>
      <c r="F258" s="125"/>
      <c r="G258" s="125"/>
      <c r="H258" s="125"/>
      <c r="I258" s="125"/>
      <c r="J258" s="125"/>
      <c r="K258" s="125"/>
    </row>
    <row r="259" spans="1:11" x14ac:dyDescent="0.3">
      <c r="A259" s="26" t="s">
        <v>262</v>
      </c>
      <c r="B259" s="189"/>
      <c r="C259" s="190"/>
      <c r="D259" s="190"/>
      <c r="E259" s="190"/>
      <c r="F259" s="190"/>
      <c r="G259" s="190"/>
      <c r="H259" s="190"/>
      <c r="I259" s="190"/>
      <c r="J259" s="190"/>
      <c r="K259" s="191"/>
    </row>
    <row r="260" spans="1:11" x14ac:dyDescent="0.3">
      <c r="A260" s="26" t="s">
        <v>262</v>
      </c>
      <c r="B260" s="200"/>
      <c r="C260" s="201"/>
      <c r="D260" s="201"/>
      <c r="E260" s="201"/>
      <c r="F260" s="201"/>
      <c r="G260" s="201"/>
      <c r="H260" s="201"/>
      <c r="I260" s="201"/>
      <c r="J260" s="201"/>
      <c r="K260" s="202"/>
    </row>
    <row r="261" spans="1:11" x14ac:dyDescent="0.3">
      <c r="A261" s="26" t="s">
        <v>262</v>
      </c>
      <c r="B261" s="200"/>
      <c r="C261" s="201"/>
      <c r="D261" s="201"/>
      <c r="E261" s="201"/>
      <c r="F261" s="201"/>
      <c r="G261" s="201"/>
      <c r="H261" s="201"/>
      <c r="I261" s="201"/>
      <c r="J261" s="201"/>
      <c r="K261" s="202"/>
    </row>
    <row r="262" spans="1:11" x14ac:dyDescent="0.3">
      <c r="A262" s="26" t="s">
        <v>262</v>
      </c>
      <c r="B262" s="192"/>
      <c r="C262" s="193"/>
      <c r="D262" s="193"/>
      <c r="E262" s="193"/>
      <c r="F262" s="193"/>
      <c r="G262" s="193"/>
      <c r="H262" s="193"/>
      <c r="I262" s="193"/>
      <c r="J262" s="193"/>
      <c r="K262" s="194"/>
    </row>
    <row r="263" spans="1:11" x14ac:dyDescent="0.3">
      <c r="A263" s="26" t="s">
        <v>262</v>
      </c>
      <c r="B263" s="203" t="s">
        <v>269</v>
      </c>
      <c r="C263" s="125"/>
      <c r="D263" s="125"/>
      <c r="E263" s="125"/>
      <c r="F263" s="125"/>
      <c r="G263" s="125"/>
      <c r="H263" s="125"/>
      <c r="I263" s="125"/>
      <c r="J263" s="125"/>
      <c r="K263" s="125"/>
    </row>
    <row r="264" spans="1:11" x14ac:dyDescent="0.3">
      <c r="A264" s="26" t="s">
        <v>262</v>
      </c>
      <c r="B264" s="125"/>
      <c r="C264" s="125"/>
      <c r="D264" s="125"/>
      <c r="E264" s="125"/>
      <c r="F264" s="125"/>
      <c r="G264" s="125"/>
      <c r="H264" s="125"/>
      <c r="I264" s="125"/>
      <c r="J264" s="125"/>
      <c r="K264" s="125"/>
    </row>
    <row r="265" spans="1:11" x14ac:dyDescent="0.3">
      <c r="A265" s="26" t="s">
        <v>262</v>
      </c>
      <c r="B265" s="189"/>
      <c r="C265" s="190"/>
      <c r="D265" s="190"/>
      <c r="E265" s="190"/>
      <c r="F265" s="190"/>
      <c r="G265" s="190"/>
      <c r="H265" s="190"/>
      <c r="I265" s="190"/>
      <c r="J265" s="190"/>
      <c r="K265" s="191"/>
    </row>
    <row r="266" spans="1:11" x14ac:dyDescent="0.3">
      <c r="A266" s="26" t="s">
        <v>262</v>
      </c>
      <c r="B266" s="200"/>
      <c r="C266" s="201"/>
      <c r="D266" s="201"/>
      <c r="E266" s="201"/>
      <c r="F266" s="201"/>
      <c r="G266" s="201"/>
      <c r="H266" s="201"/>
      <c r="I266" s="201"/>
      <c r="J266" s="201"/>
      <c r="K266" s="202"/>
    </row>
    <row r="267" spans="1:11" x14ac:dyDescent="0.3">
      <c r="A267" s="26" t="s">
        <v>262</v>
      </c>
      <c r="B267" s="200"/>
      <c r="C267" s="201"/>
      <c r="D267" s="201"/>
      <c r="E267" s="201"/>
      <c r="F267" s="201"/>
      <c r="G267" s="201"/>
      <c r="H267" s="201"/>
      <c r="I267" s="201"/>
      <c r="J267" s="201"/>
      <c r="K267" s="202"/>
    </row>
    <row r="268" spans="1:11" x14ac:dyDescent="0.3">
      <c r="A268" s="26" t="s">
        <v>262</v>
      </c>
      <c r="B268" s="200"/>
      <c r="C268" s="201"/>
      <c r="D268" s="201"/>
      <c r="E268" s="201"/>
      <c r="F268" s="201"/>
      <c r="G268" s="201"/>
      <c r="H268" s="201"/>
      <c r="I268" s="201"/>
      <c r="J268" s="201"/>
      <c r="K268" s="202"/>
    </row>
    <row r="269" spans="1:11" x14ac:dyDescent="0.3">
      <c r="A269" s="26" t="s">
        <v>262</v>
      </c>
      <c r="B269" s="200"/>
      <c r="C269" s="201"/>
      <c r="D269" s="201"/>
      <c r="E269" s="201"/>
      <c r="F269" s="201"/>
      <c r="G269" s="201"/>
      <c r="H269" s="201"/>
      <c r="I269" s="201"/>
      <c r="J269" s="201"/>
      <c r="K269" s="202"/>
    </row>
    <row r="270" spans="1:11" x14ac:dyDescent="0.3">
      <c r="A270" s="26" t="s">
        <v>262</v>
      </c>
      <c r="B270" s="200"/>
      <c r="C270" s="201"/>
      <c r="D270" s="201"/>
      <c r="E270" s="201"/>
      <c r="F270" s="201"/>
      <c r="G270" s="201"/>
      <c r="H270" s="201"/>
      <c r="I270" s="201"/>
      <c r="J270" s="201"/>
      <c r="K270" s="202"/>
    </row>
    <row r="271" spans="1:11" x14ac:dyDescent="0.3">
      <c r="A271" s="26" t="s">
        <v>262</v>
      </c>
      <c r="B271" s="200"/>
      <c r="C271" s="201"/>
      <c r="D271" s="201"/>
      <c r="E271" s="201"/>
      <c r="F271" s="201"/>
      <c r="G271" s="201"/>
      <c r="H271" s="201"/>
      <c r="I271" s="201"/>
      <c r="J271" s="201"/>
      <c r="K271" s="202"/>
    </row>
    <row r="272" spans="1:11" x14ac:dyDescent="0.3">
      <c r="A272" s="26" t="s">
        <v>262</v>
      </c>
      <c r="B272" s="200"/>
      <c r="C272" s="201"/>
      <c r="D272" s="201"/>
      <c r="E272" s="201"/>
      <c r="F272" s="201"/>
      <c r="G272" s="201"/>
      <c r="H272" s="201"/>
      <c r="I272" s="201"/>
      <c r="J272" s="201"/>
      <c r="K272" s="202"/>
    </row>
    <row r="273" spans="1:11" x14ac:dyDescent="0.3">
      <c r="A273" s="26" t="s">
        <v>262</v>
      </c>
      <c r="B273" s="192"/>
      <c r="C273" s="193"/>
      <c r="D273" s="193"/>
      <c r="E273" s="193"/>
      <c r="F273" s="193"/>
      <c r="G273" s="193"/>
      <c r="H273" s="193"/>
      <c r="I273" s="193"/>
      <c r="J273" s="193"/>
      <c r="K273" s="194"/>
    </row>
    <row r="274" spans="1:11" x14ac:dyDescent="0.3">
      <c r="A274" s="26" t="s">
        <v>262</v>
      </c>
    </row>
    <row r="275" spans="1:11" x14ac:dyDescent="0.3">
      <c r="A275" s="26" t="s">
        <v>262</v>
      </c>
    </row>
    <row r="276" spans="1:11" x14ac:dyDescent="0.3">
      <c r="A276" s="26" t="s">
        <v>248</v>
      </c>
    </row>
    <row r="277" spans="1:11" x14ac:dyDescent="0.3">
      <c r="A277" s="26" t="s">
        <v>248</v>
      </c>
    </row>
    <row r="278" spans="1:11" ht="15" customHeight="1" x14ac:dyDescent="0.3">
      <c r="A278" s="26" t="s">
        <v>248</v>
      </c>
      <c r="B278" s="195" t="s">
        <v>27</v>
      </c>
      <c r="C278" s="196"/>
      <c r="D278" s="190"/>
      <c r="E278" s="191"/>
      <c r="F278" s="197" t="s">
        <v>32</v>
      </c>
      <c r="G278" s="198"/>
      <c r="H278" s="189"/>
      <c r="I278" s="190"/>
      <c r="J278" s="190"/>
      <c r="K278" s="191"/>
    </row>
    <row r="279" spans="1:11" x14ac:dyDescent="0.3">
      <c r="A279" s="26" t="s">
        <v>248</v>
      </c>
      <c r="B279" s="195"/>
      <c r="C279" s="192"/>
      <c r="D279" s="193"/>
      <c r="E279" s="194"/>
      <c r="F279" s="197"/>
      <c r="G279" s="198"/>
      <c r="H279" s="192"/>
      <c r="I279" s="193"/>
      <c r="J279" s="193"/>
      <c r="K279" s="194"/>
    </row>
    <row r="280" spans="1:11" x14ac:dyDescent="0.3">
      <c r="A280" s="26" t="s">
        <v>248</v>
      </c>
    </row>
    <row r="281" spans="1:11" ht="15" customHeight="1" x14ac:dyDescent="0.3">
      <c r="A281" s="26" t="s">
        <v>248</v>
      </c>
      <c r="B281" s="199" t="s">
        <v>402</v>
      </c>
      <c r="C281" s="199"/>
      <c r="D281" s="199"/>
      <c r="E281" s="199"/>
      <c r="F281" s="199"/>
      <c r="G281" s="199"/>
      <c r="H281" s="199"/>
      <c r="I281" s="199"/>
      <c r="J281" s="199"/>
      <c r="K281" s="199"/>
    </row>
    <row r="282" spans="1:11" x14ac:dyDescent="0.3">
      <c r="A282" s="26" t="s">
        <v>248</v>
      </c>
      <c r="B282" s="199"/>
      <c r="C282" s="199"/>
      <c r="D282" s="199"/>
      <c r="E282" s="199"/>
      <c r="F282" s="199"/>
      <c r="G282" s="199"/>
      <c r="H282" s="199"/>
      <c r="I282" s="199"/>
      <c r="J282" s="199"/>
      <c r="K282" s="199"/>
    </row>
    <row r="283" spans="1:11" x14ac:dyDescent="0.3">
      <c r="A283" s="26" t="s">
        <v>248</v>
      </c>
    </row>
    <row r="284" spans="1:11" x14ac:dyDescent="0.3">
      <c r="A284" s="26" t="s">
        <v>248</v>
      </c>
    </row>
  </sheetData>
  <sheetProtection algorithmName="SHA-512" hashValue="VUl4MVE/DnvW0EeQhR0MUd1lA33Hl2/sKS68nUGr/fD6Y/qtVNesyRXVotHUHrRtjpK+YHEAqMLjPF+TLbR2QQ==" saltValue="kD7aoUzj/1PUuUolnJSc+g==" spinCount="100000" sheet="1" selectLockedCells="1" autoFilter="0"/>
  <autoFilter ref="A11:A284" xr:uid="{00000000-0001-0000-0000-000000000000}"/>
  <mergeCells count="388">
    <mergeCell ref="N6:Q7"/>
    <mergeCell ref="F27:K27"/>
    <mergeCell ref="B16:D16"/>
    <mergeCell ref="E16:K16"/>
    <mergeCell ref="N2:Q3"/>
    <mergeCell ref="B244:K244"/>
    <mergeCell ref="B245:K250"/>
    <mergeCell ref="B251:K252"/>
    <mergeCell ref="B253:K256"/>
    <mergeCell ref="B237:E237"/>
    <mergeCell ref="F237:G237"/>
    <mergeCell ref="H237:I237"/>
    <mergeCell ref="B238:E238"/>
    <mergeCell ref="F238:G238"/>
    <mergeCell ref="H238:I238"/>
    <mergeCell ref="B239:E239"/>
    <mergeCell ref="F239:G239"/>
    <mergeCell ref="H239:I239"/>
    <mergeCell ref="B221:I221"/>
    <mergeCell ref="B222:I222"/>
    <mergeCell ref="B223:I223"/>
    <mergeCell ref="B224:I224"/>
    <mergeCell ref="B225:I225"/>
    <mergeCell ref="B226:K228"/>
    <mergeCell ref="H208:I208"/>
    <mergeCell ref="B209:D209"/>
    <mergeCell ref="F209:G209"/>
    <mergeCell ref="B232:K232"/>
    <mergeCell ref="B257:K258"/>
    <mergeCell ref="B259:K262"/>
    <mergeCell ref="B263:K264"/>
    <mergeCell ref="B265:K273"/>
    <mergeCell ref="B240:E240"/>
    <mergeCell ref="F240:G240"/>
    <mergeCell ref="H240:I240"/>
    <mergeCell ref="B241:E241"/>
    <mergeCell ref="F241:G241"/>
    <mergeCell ref="H241:I241"/>
    <mergeCell ref="B242:E242"/>
    <mergeCell ref="F242:G242"/>
    <mergeCell ref="H242:I242"/>
    <mergeCell ref="C233:K234"/>
    <mergeCell ref="B235:E236"/>
    <mergeCell ref="F235:G236"/>
    <mergeCell ref="H235:I236"/>
    <mergeCell ref="J235:J236"/>
    <mergeCell ref="K235:K236"/>
    <mergeCell ref="B219:I219"/>
    <mergeCell ref="B220:I220"/>
    <mergeCell ref="B213:D213"/>
    <mergeCell ref="F213:G213"/>
    <mergeCell ref="H213:I213"/>
    <mergeCell ref="B214:D214"/>
    <mergeCell ref="F214:G214"/>
    <mergeCell ref="H214:I214"/>
    <mergeCell ref="B215:D215"/>
    <mergeCell ref="F215:G215"/>
    <mergeCell ref="H215:I215"/>
    <mergeCell ref="B216:D216"/>
    <mergeCell ref="F216:G216"/>
    <mergeCell ref="H216:I216"/>
    <mergeCell ref="B217:D217"/>
    <mergeCell ref="F217:G217"/>
    <mergeCell ref="H217:I217"/>
    <mergeCell ref="B205:D205"/>
    <mergeCell ref="F205:G205"/>
    <mergeCell ref="H205:I205"/>
    <mergeCell ref="B206:D206"/>
    <mergeCell ref="F206:G206"/>
    <mergeCell ref="H206:I206"/>
    <mergeCell ref="B218:D218"/>
    <mergeCell ref="F218:G218"/>
    <mergeCell ref="H218:I218"/>
    <mergeCell ref="H209:I209"/>
    <mergeCell ref="B210:D210"/>
    <mergeCell ref="F210:G210"/>
    <mergeCell ref="H210:I210"/>
    <mergeCell ref="B211:D211"/>
    <mergeCell ref="F211:G211"/>
    <mergeCell ref="H211:I211"/>
    <mergeCell ref="B212:D212"/>
    <mergeCell ref="F212:G212"/>
    <mergeCell ref="H212:I212"/>
    <mergeCell ref="B207:D207"/>
    <mergeCell ref="F207:G207"/>
    <mergeCell ref="H207:I207"/>
    <mergeCell ref="B208:D208"/>
    <mergeCell ref="F208:G208"/>
    <mergeCell ref="H201:I201"/>
    <mergeCell ref="B202:D202"/>
    <mergeCell ref="F202:G202"/>
    <mergeCell ref="H202:I202"/>
    <mergeCell ref="B203:D203"/>
    <mergeCell ref="F203:G203"/>
    <mergeCell ref="H203:I203"/>
    <mergeCell ref="B204:D204"/>
    <mergeCell ref="F204:G204"/>
    <mergeCell ref="H204:I204"/>
    <mergeCell ref="C149:K150"/>
    <mergeCell ref="B151:D152"/>
    <mergeCell ref="B54:I54"/>
    <mergeCell ref="K56:K58"/>
    <mergeCell ref="K151:K152"/>
    <mergeCell ref="J151:J152"/>
    <mergeCell ref="E151:F152"/>
    <mergeCell ref="G151:I152"/>
    <mergeCell ref="B24:E24"/>
    <mergeCell ref="B25:E25"/>
    <mergeCell ref="F25:K25"/>
    <mergeCell ref="F24:K24"/>
    <mergeCell ref="B52:I52"/>
    <mergeCell ref="B51:I51"/>
    <mergeCell ref="B50:I50"/>
    <mergeCell ref="B49:I49"/>
    <mergeCell ref="B48:I48"/>
    <mergeCell ref="B47:I47"/>
    <mergeCell ref="B46:I46"/>
    <mergeCell ref="B45:I45"/>
    <mergeCell ref="B44:I44"/>
    <mergeCell ref="B29:I30"/>
    <mergeCell ref="K29:K30"/>
    <mergeCell ref="B34:I34"/>
    <mergeCell ref="B281:K282"/>
    <mergeCell ref="B177:K179"/>
    <mergeCell ref="B164:K164"/>
    <mergeCell ref="B169:K170"/>
    <mergeCell ref="B159:K162"/>
    <mergeCell ref="B165:K168"/>
    <mergeCell ref="B171:K174"/>
    <mergeCell ref="B186:K186"/>
    <mergeCell ref="K187:K188"/>
    <mergeCell ref="B187:D188"/>
    <mergeCell ref="E187:E188"/>
    <mergeCell ref="F187:G188"/>
    <mergeCell ref="H187:I188"/>
    <mergeCell ref="J187:J188"/>
    <mergeCell ref="B189:D189"/>
    <mergeCell ref="F189:G189"/>
    <mergeCell ref="H189:I189"/>
    <mergeCell ref="B190:D190"/>
    <mergeCell ref="F190:G190"/>
    <mergeCell ref="H190:I190"/>
    <mergeCell ref="B175:K176"/>
    <mergeCell ref="B183:K184"/>
    <mergeCell ref="B201:D201"/>
    <mergeCell ref="F201:G201"/>
    <mergeCell ref="B142:D142"/>
    <mergeCell ref="H147:I147"/>
    <mergeCell ref="H146:I146"/>
    <mergeCell ref="H145:I145"/>
    <mergeCell ref="H144:I144"/>
    <mergeCell ref="H143:I143"/>
    <mergeCell ref="B126:I127"/>
    <mergeCell ref="H278:K279"/>
    <mergeCell ref="B278:B279"/>
    <mergeCell ref="C278:E279"/>
    <mergeCell ref="F278:G279"/>
    <mergeCell ref="B156:D156"/>
    <mergeCell ref="B155:D155"/>
    <mergeCell ref="B154:D154"/>
    <mergeCell ref="B153:D153"/>
    <mergeCell ref="B158:K158"/>
    <mergeCell ref="G156:I156"/>
    <mergeCell ref="G155:I155"/>
    <mergeCell ref="G154:I154"/>
    <mergeCell ref="G153:I153"/>
    <mergeCell ref="E156:F156"/>
    <mergeCell ref="E155:F155"/>
    <mergeCell ref="E154:F154"/>
    <mergeCell ref="E153:F153"/>
    <mergeCell ref="B102:E102"/>
    <mergeCell ref="B105:E105"/>
    <mergeCell ref="F105:G105"/>
    <mergeCell ref="H105:I105"/>
    <mergeCell ref="B113:E113"/>
    <mergeCell ref="H116:I116"/>
    <mergeCell ref="H115:I115"/>
    <mergeCell ref="H114:I114"/>
    <mergeCell ref="B114:E114"/>
    <mergeCell ref="B111:E111"/>
    <mergeCell ref="B112:E112"/>
    <mergeCell ref="B103:E103"/>
    <mergeCell ref="F115:G115"/>
    <mergeCell ref="F97:G97"/>
    <mergeCell ref="F96:G96"/>
    <mergeCell ref="H112:I112"/>
    <mergeCell ref="H111:I111"/>
    <mergeCell ref="F112:G112"/>
    <mergeCell ref="F111:G111"/>
    <mergeCell ref="F103:G103"/>
    <mergeCell ref="H103:I103"/>
    <mergeCell ref="F114:G114"/>
    <mergeCell ref="F113:G113"/>
    <mergeCell ref="H113:I113"/>
    <mergeCell ref="B104:E104"/>
    <mergeCell ref="F104:G104"/>
    <mergeCell ref="H104:I104"/>
    <mergeCell ref="F117:G117"/>
    <mergeCell ref="B122:E122"/>
    <mergeCell ref="H121:I121"/>
    <mergeCell ref="H123:I123"/>
    <mergeCell ref="H122:I122"/>
    <mergeCell ref="H120:I120"/>
    <mergeCell ref="H119:I119"/>
    <mergeCell ref="B115:E115"/>
    <mergeCell ref="B123:E123"/>
    <mergeCell ref="F121:G121"/>
    <mergeCell ref="H118:I118"/>
    <mergeCell ref="H117:I117"/>
    <mergeCell ref="F120:G120"/>
    <mergeCell ref="B118:E118"/>
    <mergeCell ref="F119:G119"/>
    <mergeCell ref="F118:G118"/>
    <mergeCell ref="B116:E116"/>
    <mergeCell ref="B117:E117"/>
    <mergeCell ref="F122:G122"/>
    <mergeCell ref="F116:G116"/>
    <mergeCell ref="B86:K87"/>
    <mergeCell ref="B89:K89"/>
    <mergeCell ref="B99:E99"/>
    <mergeCell ref="F99:G99"/>
    <mergeCell ref="H99:I99"/>
    <mergeCell ref="B100:E100"/>
    <mergeCell ref="F100:G100"/>
    <mergeCell ref="H100:I100"/>
    <mergeCell ref="B101:E101"/>
    <mergeCell ref="F101:G101"/>
    <mergeCell ref="H101:I101"/>
    <mergeCell ref="K94:K95"/>
    <mergeCell ref="J94:J95"/>
    <mergeCell ref="H94:I95"/>
    <mergeCell ref="F94:G95"/>
    <mergeCell ref="B94:E95"/>
    <mergeCell ref="B97:E97"/>
    <mergeCell ref="B98:E98"/>
    <mergeCell ref="C92:K93"/>
    <mergeCell ref="H96:I96"/>
    <mergeCell ref="B96:E96"/>
    <mergeCell ref="H98:I98"/>
    <mergeCell ref="H97:I97"/>
    <mergeCell ref="F98:G98"/>
    <mergeCell ref="B80:C80"/>
    <mergeCell ref="B79:C79"/>
    <mergeCell ref="B78:C78"/>
    <mergeCell ref="B77:C77"/>
    <mergeCell ref="D77:E77"/>
    <mergeCell ref="D82:E82"/>
    <mergeCell ref="D81:E81"/>
    <mergeCell ref="D80:E80"/>
    <mergeCell ref="D79:E79"/>
    <mergeCell ref="E22:J22"/>
    <mergeCell ref="B38:I38"/>
    <mergeCell ref="B37:I37"/>
    <mergeCell ref="B27:E27"/>
    <mergeCell ref="B64:K65"/>
    <mergeCell ref="I69:K70"/>
    <mergeCell ref="C71:D74"/>
    <mergeCell ref="H71:K72"/>
    <mergeCell ref="J82:K82"/>
    <mergeCell ref="J81:K81"/>
    <mergeCell ref="J80:K80"/>
    <mergeCell ref="J79:K79"/>
    <mergeCell ref="J78:K78"/>
    <mergeCell ref="J77:K77"/>
    <mergeCell ref="H82:I82"/>
    <mergeCell ref="H81:I81"/>
    <mergeCell ref="H80:I80"/>
    <mergeCell ref="H79:I79"/>
    <mergeCell ref="H78:I78"/>
    <mergeCell ref="H77:I77"/>
    <mergeCell ref="F73:K75"/>
    <mergeCell ref="D78:E78"/>
    <mergeCell ref="B82:C82"/>
    <mergeCell ref="B81:C81"/>
    <mergeCell ref="E14:K14"/>
    <mergeCell ref="E15:K15"/>
    <mergeCell ref="B12:K13"/>
    <mergeCell ref="B17:D17"/>
    <mergeCell ref="B59:K60"/>
    <mergeCell ref="B56:J57"/>
    <mergeCell ref="B58:J58"/>
    <mergeCell ref="J29:J30"/>
    <mergeCell ref="B31:I31"/>
    <mergeCell ref="B32:I32"/>
    <mergeCell ref="B53:I53"/>
    <mergeCell ref="B18:D18"/>
    <mergeCell ref="E18:J18"/>
    <mergeCell ref="B20:D21"/>
    <mergeCell ref="E20:J21"/>
    <mergeCell ref="B42:I42"/>
    <mergeCell ref="B41:I41"/>
    <mergeCell ref="B40:I40"/>
    <mergeCell ref="B39:I39"/>
    <mergeCell ref="B36:I36"/>
    <mergeCell ref="B35:I35"/>
    <mergeCell ref="B33:I33"/>
    <mergeCell ref="B43:I43"/>
    <mergeCell ref="B22:D22"/>
    <mergeCell ref="B200:D200"/>
    <mergeCell ref="F200:G200"/>
    <mergeCell ref="H200:I200"/>
    <mergeCell ref="B195:D195"/>
    <mergeCell ref="F195:G195"/>
    <mergeCell ref="H195:I195"/>
    <mergeCell ref="B196:D196"/>
    <mergeCell ref="F196:G196"/>
    <mergeCell ref="H196:I196"/>
    <mergeCell ref="B197:D197"/>
    <mergeCell ref="F197:G197"/>
    <mergeCell ref="H197:I197"/>
    <mergeCell ref="B198:D198"/>
    <mergeCell ref="F198:G198"/>
    <mergeCell ref="H198:I198"/>
    <mergeCell ref="B199:D199"/>
    <mergeCell ref="F199:G199"/>
    <mergeCell ref="H199:I199"/>
    <mergeCell ref="H125:I125"/>
    <mergeCell ref="H124:I124"/>
    <mergeCell ref="B194:D194"/>
    <mergeCell ref="F194:G194"/>
    <mergeCell ref="H194:I194"/>
    <mergeCell ref="B191:D191"/>
    <mergeCell ref="F191:G191"/>
    <mergeCell ref="H191:I191"/>
    <mergeCell ref="B192:D192"/>
    <mergeCell ref="F192:G192"/>
    <mergeCell ref="H192:I192"/>
    <mergeCell ref="B193:D193"/>
    <mergeCell ref="F193:G193"/>
    <mergeCell ref="H193:I193"/>
    <mergeCell ref="B124:E124"/>
    <mergeCell ref="B125:E125"/>
    <mergeCell ref="F125:G125"/>
    <mergeCell ref="F124:G124"/>
    <mergeCell ref="H142:I142"/>
    <mergeCell ref="B147:D147"/>
    <mergeCell ref="B146:D146"/>
    <mergeCell ref="B145:D145"/>
    <mergeCell ref="B144:D144"/>
    <mergeCell ref="B143:D143"/>
    <mergeCell ref="B14:D14"/>
    <mergeCell ref="B15:D15"/>
    <mergeCell ref="B148:K148"/>
    <mergeCell ref="K140:K141"/>
    <mergeCell ref="F123:G123"/>
    <mergeCell ref="B140:D141"/>
    <mergeCell ref="E140:E141"/>
    <mergeCell ref="C137:K139"/>
    <mergeCell ref="F140:F141"/>
    <mergeCell ref="G140:G141"/>
    <mergeCell ref="B119:E119"/>
    <mergeCell ref="B136:K136"/>
    <mergeCell ref="K128:K129"/>
    <mergeCell ref="J128:J129"/>
    <mergeCell ref="B128:I129"/>
    <mergeCell ref="B130:I131"/>
    <mergeCell ref="K130:K131"/>
    <mergeCell ref="J130:J131"/>
    <mergeCell ref="H140:I141"/>
    <mergeCell ref="J140:J141"/>
    <mergeCell ref="B120:E120"/>
    <mergeCell ref="B121:E121"/>
    <mergeCell ref="K126:K127"/>
    <mergeCell ref="J126:J127"/>
    <mergeCell ref="B9:C9"/>
    <mergeCell ref="D9:K9"/>
    <mergeCell ref="A11:K11"/>
    <mergeCell ref="B109:E109"/>
    <mergeCell ref="F109:G109"/>
    <mergeCell ref="H109:I109"/>
    <mergeCell ref="B110:E110"/>
    <mergeCell ref="F110:G110"/>
    <mergeCell ref="H110:I110"/>
    <mergeCell ref="B106:E106"/>
    <mergeCell ref="F106:G106"/>
    <mergeCell ref="H106:I106"/>
    <mergeCell ref="B107:E107"/>
    <mergeCell ref="F107:G107"/>
    <mergeCell ref="H107:I107"/>
    <mergeCell ref="B108:E108"/>
    <mergeCell ref="F108:G108"/>
    <mergeCell ref="H108:I108"/>
    <mergeCell ref="F102:G102"/>
    <mergeCell ref="H102:I102"/>
    <mergeCell ref="B19:D19"/>
    <mergeCell ref="E19:J19"/>
    <mergeCell ref="B26:E26"/>
    <mergeCell ref="F26:K26"/>
  </mergeCells>
  <phoneticPr fontId="20" type="noConversion"/>
  <conditionalFormatting sqref="B59">
    <cfRule type="expression" dxfId="6" priority="1">
      <formula>$B$58="Niet van toepassing"</formula>
    </cfRule>
  </conditionalFormatting>
  <conditionalFormatting sqref="B24:K27">
    <cfRule type="expression" dxfId="5" priority="52">
      <formula>$A$11="Gelieve Deel 1 en Deel 2 in te vullen: Filter hier"</formula>
    </cfRule>
    <cfRule type="expression" dxfId="4" priority="53">
      <formula>$A$11="Gelieve enkel Deel 1 in te vullen: Filter hier"</formula>
    </cfRule>
  </conditionalFormatting>
  <conditionalFormatting sqref="E189:E218">
    <cfRule type="expression" dxfId="3" priority="30">
      <formula>AND(E189="",NOT(J189=""))</formula>
    </cfRule>
  </conditionalFormatting>
  <conditionalFormatting sqref="J130:J131">
    <cfRule type="cellIs" dxfId="2" priority="50" operator="lessThan">
      <formula>95</formula>
    </cfRule>
    <cfRule type="cellIs" dxfId="1" priority="51" operator="greaterThanOrEqual">
      <formula>95</formula>
    </cfRule>
  </conditionalFormatting>
  <conditionalFormatting sqref="J189:J218">
    <cfRule type="expression" dxfId="0" priority="10">
      <formula>AND(J189="",NOT(B189=""))</formula>
    </cfRule>
  </conditionalFormatting>
  <dataValidations count="8">
    <dataValidation type="list" allowBlank="1" showInputMessage="1" showErrorMessage="1" prompt="Kies uit het keuze menu" sqref="E83:F83" xr:uid="{588664F9-4F5E-41C4-B298-538AA6CC99AA}">
      <formula1>"Consument, Industrie"</formula1>
    </dataValidation>
    <dataValidation type="list" allowBlank="1" showInputMessage="1" showErrorMessage="1" prompt="Kies uit het keuze menu" sqref="G83" xr:uid="{3D9DC767-B507-4AC3-9046-D2EEA0DC2784}">
      <formula1>"Art 33 (2) - erkend land, Art 33 (3) - erkende CO, Art 19 - machtiging"</formula1>
    </dataValidation>
    <dataValidation type="list" allowBlank="1" showInputMessage="1" showErrorMessage="1" sqref="K56:K58 H69:H70" xr:uid="{CB1FA411-BFC6-49D3-BE6B-C5A23BF3DB59}">
      <formula1>"Ja, Neen"</formula1>
    </dataValidation>
    <dataValidation type="list" allowBlank="1" showInputMessage="1" showErrorMessage="1" sqref="J142:K147 J153:K156 J237:K242 J31:J54" xr:uid="{7958FACE-C733-478A-A032-7E0BC80B2CFD}">
      <formula1>"Ja, Nee"</formula1>
    </dataValidation>
    <dataValidation type="list" allowBlank="1" showInputMessage="1" showErrorMessage="1" sqref="G78:G82" xr:uid="{FB00DFCA-5405-4335-A787-40E1947FBCF2}">
      <formula1>"Consument, Industrieel, Onverpakt"</formula1>
    </dataValidation>
    <dataValidation type="list" allowBlank="1" showInputMessage="1" showErrorMessage="1" sqref="E22:J22" xr:uid="{37F00A26-2854-4588-ABEC-9B83526D7788}">
      <formula1>"B2C, B2B, B2B en B2C"</formula1>
    </dataValidation>
    <dataValidation type="list" allowBlank="1" showInputMessage="1" showErrorMessage="1" promptTitle="Type" sqref="E189:E218" xr:uid="{B0CB4EF4-9EE6-4AF7-A18D-3C74FAE863E6}">
      <formula1>"BIO, OMS, Agr. Gangbaar, Niet-agrarisch"</formula1>
    </dataValidation>
    <dataValidation type="list" allowBlank="1" showInputMessage="1" showErrorMessage="1" sqref="K31:K54" xr:uid="{9F34DC6E-D493-46BA-B794-A379818E245E}">
      <formula1>"Verpakt (V), Onverpakt (OV), V+OV"</formula1>
    </dataValidation>
  </dataValidations>
  <hyperlinks>
    <hyperlink ref="B6" r:id="rId1" xr:uid="{00000000-0004-0000-0000-000000000000}"/>
    <hyperlink ref="N2:Q3" location="Handleiding!A1" display="Handleiding" xr:uid="{CFA85CEA-EAF8-4B9D-9FA5-F1351D024557}"/>
    <hyperlink ref="B7" r:id="rId2" xr:uid="{F3E8615F-081D-4B30-AC93-FD81E13B02E1}"/>
    <hyperlink ref="N6:Q7" location="'Verklaring begrippen'!A1" display="Verklaring begrippen" xr:uid="{618BCB83-1E94-4B71-B1BB-EB7AEE305ECD}"/>
  </hyperlinks>
  <printOptions horizontalCentered="1"/>
  <pageMargins left="0.39370078740157483" right="0.39370078740157483" top="0.59055118110236227" bottom="0.59055118110236227" header="0.31496062992125984" footer="0.31496062992125984"/>
  <pageSetup paperSize="9" scale="81" fitToHeight="0" orientation="portrait" r:id="rId3"/>
  <headerFooter>
    <oddHeader>&amp;Rp &amp;P/&amp;N</oddHeader>
    <oddFooter>&amp;Lbio cld pf_v11 - 16/06/2025&amp;CConfidentieel&amp;RInfo volgens VO (EU) 2018/848</oddFooter>
  </headerFooter>
  <rowBreaks count="6" manualBreakCount="6">
    <brk id="62" max="11" man="1"/>
    <brk id="84" max="11" man="1"/>
    <brk id="134" max="11" man="1"/>
    <brk id="181" max="11" man="1"/>
    <brk id="230" max="11" man="1"/>
    <brk id="275" max="11" man="1"/>
  </rowBreaks>
  <drawing r:id="rId4"/>
  <legacyDrawing r:id="rId5"/>
  <extLst>
    <ext xmlns:x14="http://schemas.microsoft.com/office/spreadsheetml/2009/9/main" uri="{CCE6A557-97BC-4b89-ADB6-D9C93CAAB3DF}">
      <x14:dataValidations xmlns:xm="http://schemas.microsoft.com/office/excel/2006/main" count="3">
        <x14:dataValidation type="list" allowBlank="1" showInputMessage="1" showErrorMessage="1" xr:uid="{48CBC05B-0C8D-4460-947D-9DDCF69A6747}">
          <x14:formula1>
            <xm:f>HelperList!$A$12:$A$18</xm:f>
          </x14:formula1>
          <xm:sqref>E20</xm:sqref>
        </x14:dataValidation>
        <x14:dataValidation type="list" allowBlank="1" showInputMessage="1" showErrorMessage="1" xr:uid="{802DD98C-BA44-417F-9F7A-0C0FDF0C5379}">
          <x14:formula1>
            <xm:f>HelperList!$A$22:$A$37</xm:f>
          </x14:formula1>
          <xm:sqref>E18:J18</xm:sqref>
        </x14:dataValidation>
        <x14:dataValidation type="list" allowBlank="1" showInputMessage="1" showErrorMessage="1" xr:uid="{A3286111-2ECA-47F3-92BD-60C26BFDEF87}">
          <x14:formula1>
            <xm:f>HelperList!$A$2:$A$8</xm:f>
          </x14:formula1>
          <xm:sqref>E19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40D6C7-5FD7-4AC4-BDC4-50AE54DFAF6F}">
  <sheetPr codeName="Blad5">
    <pageSetUpPr fitToPage="1"/>
  </sheetPr>
  <dimension ref="A1:E59"/>
  <sheetViews>
    <sheetView showGridLines="0" showRowColHeaders="0" workbookViewId="0">
      <pane xSplit="1" ySplit="4" topLeftCell="B5" activePane="bottomRight" state="frozen"/>
      <selection pane="topRight" activeCell="B1" sqref="B1"/>
      <selection pane="bottomLeft" activeCell="A5" sqref="A5"/>
      <selection pane="bottomRight" activeCell="B5" sqref="B5"/>
    </sheetView>
  </sheetViews>
  <sheetFormatPr defaultColWidth="9.109375" defaultRowHeight="14.4" x14ac:dyDescent="0.3"/>
  <cols>
    <col min="1" max="1" width="13.109375" style="95" customWidth="1"/>
    <col min="2" max="2" width="45" bestFit="1" customWidth="1"/>
    <col min="3" max="3" width="1" customWidth="1"/>
    <col min="4" max="4" width="51.44140625" customWidth="1"/>
  </cols>
  <sheetData>
    <row r="1" spans="1:5" ht="15" thickBot="1" x14ac:dyDescent="0.35">
      <c r="A1" s="77"/>
      <c r="B1" s="78"/>
      <c r="C1" s="78"/>
      <c r="D1" s="78"/>
      <c r="E1" s="78"/>
    </row>
    <row r="2" spans="1:5" ht="27" thickTop="1" thickBot="1" x14ac:dyDescent="0.35">
      <c r="A2" s="77"/>
      <c r="B2" s="79" t="s">
        <v>277</v>
      </c>
      <c r="C2" s="80"/>
      <c r="D2" s="79" t="s">
        <v>413</v>
      </c>
      <c r="E2" s="78"/>
    </row>
    <row r="3" spans="1:5" ht="15" thickTop="1" x14ac:dyDescent="0.3">
      <c r="A3" s="77"/>
      <c r="B3" s="78"/>
      <c r="C3" s="78"/>
      <c r="D3" s="78"/>
      <c r="E3" s="78"/>
    </row>
    <row r="4" spans="1:5" x14ac:dyDescent="0.3">
      <c r="A4" s="250" t="s">
        <v>595</v>
      </c>
      <c r="B4" s="250"/>
      <c r="C4" s="251"/>
      <c r="D4" s="250"/>
      <c r="E4" s="78"/>
    </row>
    <row r="5" spans="1:5" ht="62.25" customHeight="1" x14ac:dyDescent="0.3">
      <c r="A5" s="252"/>
      <c r="B5" s="52" t="s">
        <v>596</v>
      </c>
      <c r="C5" s="81"/>
      <c r="D5" s="53" t="s">
        <v>597</v>
      </c>
      <c r="E5" s="78"/>
    </row>
    <row r="6" spans="1:5" ht="62.25" customHeight="1" x14ac:dyDescent="0.3">
      <c r="A6" s="252"/>
      <c r="B6" s="52" t="s">
        <v>598</v>
      </c>
      <c r="C6" s="82"/>
      <c r="D6" s="53" t="s">
        <v>599</v>
      </c>
      <c r="E6" s="78"/>
    </row>
    <row r="7" spans="1:5" ht="62.25" customHeight="1" x14ac:dyDescent="0.3">
      <c r="A7" s="252"/>
      <c r="B7" s="52" t="s">
        <v>600</v>
      </c>
      <c r="C7" s="82"/>
      <c r="D7" s="53" t="s">
        <v>601</v>
      </c>
      <c r="E7" s="78"/>
    </row>
    <row r="8" spans="1:5" ht="62.25" customHeight="1" x14ac:dyDescent="0.3">
      <c r="A8" s="252"/>
      <c r="B8" s="52" t="s">
        <v>40</v>
      </c>
      <c r="C8" s="83"/>
      <c r="D8" s="53" t="s">
        <v>602</v>
      </c>
      <c r="E8" s="78"/>
    </row>
    <row r="9" spans="1:5" ht="15.75" customHeight="1" x14ac:dyDescent="0.3">
      <c r="A9" s="252"/>
      <c r="B9" s="253" t="s">
        <v>48</v>
      </c>
      <c r="C9" s="254"/>
      <c r="D9" s="253"/>
      <c r="E9" s="78"/>
    </row>
    <row r="10" spans="1:5" ht="57.6" x14ac:dyDescent="0.3">
      <c r="A10" s="252"/>
      <c r="B10" s="52" t="s">
        <v>57</v>
      </c>
      <c r="C10" s="81"/>
      <c r="D10" s="53" t="s">
        <v>603</v>
      </c>
      <c r="E10" s="78"/>
    </row>
    <row r="11" spans="1:5" ht="57.6" x14ac:dyDescent="0.3">
      <c r="A11" s="252"/>
      <c r="B11" s="52" t="s">
        <v>56</v>
      </c>
      <c r="C11" s="82"/>
      <c r="D11" s="53" t="s">
        <v>604</v>
      </c>
      <c r="E11" s="78"/>
    </row>
    <row r="12" spans="1:5" ht="90" x14ac:dyDescent="0.25">
      <c r="A12" s="252"/>
      <c r="B12" s="52" t="s">
        <v>58</v>
      </c>
      <c r="C12" s="82"/>
      <c r="D12" s="53" t="s">
        <v>605</v>
      </c>
      <c r="E12" s="78"/>
    </row>
    <row r="13" spans="1:5" ht="105" x14ac:dyDescent="0.25">
      <c r="A13" s="252"/>
      <c r="B13" s="52" t="s">
        <v>59</v>
      </c>
      <c r="C13" s="82"/>
      <c r="D13" s="53" t="s">
        <v>606</v>
      </c>
      <c r="E13" s="78"/>
    </row>
    <row r="14" spans="1:5" ht="30" x14ac:dyDescent="0.25">
      <c r="A14" s="252"/>
      <c r="B14" s="52" t="s">
        <v>49</v>
      </c>
      <c r="C14" s="82"/>
      <c r="D14" s="53" t="s">
        <v>607</v>
      </c>
      <c r="E14" s="78"/>
    </row>
    <row r="15" spans="1:5" ht="60" x14ac:dyDescent="0.25">
      <c r="A15" s="252"/>
      <c r="B15" s="52" t="s">
        <v>51</v>
      </c>
      <c r="C15" s="82"/>
      <c r="D15" s="53" t="s">
        <v>608</v>
      </c>
      <c r="E15" s="78"/>
    </row>
    <row r="16" spans="1:5" ht="60" x14ac:dyDescent="0.25">
      <c r="A16" s="252"/>
      <c r="B16" s="52" t="s">
        <v>54</v>
      </c>
      <c r="C16" s="82"/>
      <c r="D16" s="53" t="s">
        <v>609</v>
      </c>
      <c r="E16" s="78"/>
    </row>
    <row r="17" spans="1:5" ht="60" x14ac:dyDescent="0.25">
      <c r="A17" s="252"/>
      <c r="B17" s="52" t="s">
        <v>50</v>
      </c>
      <c r="C17" s="82"/>
      <c r="D17" s="53" t="s">
        <v>610</v>
      </c>
      <c r="E17" s="78"/>
    </row>
    <row r="18" spans="1:5" ht="90" x14ac:dyDescent="0.25">
      <c r="A18" s="252"/>
      <c r="B18" s="52" t="s">
        <v>60</v>
      </c>
      <c r="C18" s="82"/>
      <c r="D18" s="53" t="s">
        <v>611</v>
      </c>
      <c r="E18" s="78"/>
    </row>
    <row r="19" spans="1:5" ht="105" x14ac:dyDescent="0.25">
      <c r="A19" s="252"/>
      <c r="B19" s="52" t="s">
        <v>52</v>
      </c>
      <c r="C19" s="82"/>
      <c r="D19" s="53" t="s">
        <v>612</v>
      </c>
      <c r="E19" s="78"/>
    </row>
    <row r="20" spans="1:5" ht="75" x14ac:dyDescent="0.25">
      <c r="A20" s="252"/>
      <c r="B20" s="52" t="s">
        <v>55</v>
      </c>
      <c r="C20" s="82"/>
      <c r="D20" s="53" t="s">
        <v>613</v>
      </c>
      <c r="E20" s="78"/>
    </row>
    <row r="21" spans="1:5" ht="75" x14ac:dyDescent="0.25">
      <c r="A21" s="252"/>
      <c r="B21" s="52" t="s">
        <v>326</v>
      </c>
      <c r="C21" s="82"/>
      <c r="D21" s="53" t="s">
        <v>614</v>
      </c>
      <c r="E21" s="78"/>
    </row>
    <row r="22" spans="1:5" ht="105" x14ac:dyDescent="0.25">
      <c r="A22" s="252"/>
      <c r="B22" s="52" t="s">
        <v>61</v>
      </c>
      <c r="C22" s="82"/>
      <c r="D22" s="53" t="s">
        <v>615</v>
      </c>
      <c r="E22" s="78"/>
    </row>
    <row r="23" spans="1:5" ht="105" x14ac:dyDescent="0.25">
      <c r="A23" s="252"/>
      <c r="B23" s="52" t="s">
        <v>62</v>
      </c>
      <c r="C23" s="82"/>
      <c r="D23" s="53" t="s">
        <v>616</v>
      </c>
      <c r="E23" s="78"/>
    </row>
    <row r="24" spans="1:5" ht="75" x14ac:dyDescent="0.25">
      <c r="A24" s="252"/>
      <c r="B24" s="52" t="s">
        <v>53</v>
      </c>
      <c r="C24" s="82"/>
      <c r="D24" s="53" t="s">
        <v>617</v>
      </c>
      <c r="E24" s="78"/>
    </row>
    <row r="25" spans="1:5" ht="75" x14ac:dyDescent="0.25">
      <c r="A25" s="252"/>
      <c r="B25" s="52" t="s">
        <v>325</v>
      </c>
      <c r="C25" s="83"/>
      <c r="D25" s="53" t="s">
        <v>618</v>
      </c>
      <c r="E25" s="78"/>
    </row>
    <row r="26" spans="1:5" ht="15" x14ac:dyDescent="0.25">
      <c r="A26" s="252"/>
      <c r="B26" s="253" t="s">
        <v>40</v>
      </c>
      <c r="C26" s="254"/>
      <c r="D26" s="253"/>
      <c r="E26" s="78"/>
    </row>
    <row r="27" spans="1:5" ht="120" x14ac:dyDescent="0.25">
      <c r="A27" s="252"/>
      <c r="B27" s="84" t="s">
        <v>41</v>
      </c>
      <c r="C27" s="85"/>
      <c r="D27" s="50" t="s">
        <v>619</v>
      </c>
      <c r="E27" s="78"/>
    </row>
    <row r="28" spans="1:5" ht="120" x14ac:dyDescent="0.25">
      <c r="A28" s="252"/>
      <c r="B28" s="84" t="s">
        <v>42</v>
      </c>
      <c r="C28" s="86"/>
      <c r="D28" s="50" t="s">
        <v>620</v>
      </c>
      <c r="E28" s="78"/>
    </row>
    <row r="29" spans="1:5" ht="105" x14ac:dyDescent="0.25">
      <c r="A29" s="252"/>
      <c r="B29" s="84" t="s">
        <v>43</v>
      </c>
      <c r="C29" s="86"/>
      <c r="D29" s="50" t="s">
        <v>621</v>
      </c>
      <c r="E29" s="78"/>
    </row>
    <row r="30" spans="1:5" ht="75" x14ac:dyDescent="0.25">
      <c r="A30" s="252"/>
      <c r="B30" s="84" t="s">
        <v>44</v>
      </c>
      <c r="C30" s="86"/>
      <c r="D30" s="53" t="s">
        <v>622</v>
      </c>
      <c r="E30" s="78"/>
    </row>
    <row r="31" spans="1:5" ht="60" x14ac:dyDescent="0.25">
      <c r="A31" s="252"/>
      <c r="B31" s="84" t="s">
        <v>45</v>
      </c>
      <c r="C31" s="86"/>
      <c r="D31" s="87" t="s">
        <v>623</v>
      </c>
      <c r="E31" s="78"/>
    </row>
    <row r="32" spans="1:5" ht="45.75" customHeight="1" x14ac:dyDescent="0.25">
      <c r="A32" s="252"/>
      <c r="B32" s="84" t="s">
        <v>46</v>
      </c>
      <c r="C32" s="86"/>
      <c r="D32" s="53" t="s">
        <v>624</v>
      </c>
      <c r="E32" s="78"/>
    </row>
    <row r="33" spans="1:5" ht="45.75" customHeight="1" x14ac:dyDescent="0.25">
      <c r="A33" s="252"/>
      <c r="B33" s="84" t="s">
        <v>47</v>
      </c>
      <c r="C33" s="88"/>
      <c r="D33" s="53" t="s">
        <v>625</v>
      </c>
      <c r="E33" s="78"/>
    </row>
    <row r="34" spans="1:5" ht="15" x14ac:dyDescent="0.25">
      <c r="A34" s="252"/>
      <c r="B34" s="253" t="s">
        <v>600</v>
      </c>
      <c r="C34" s="254"/>
      <c r="D34" s="253"/>
      <c r="E34" s="78"/>
    </row>
    <row r="35" spans="1:5" ht="30" x14ac:dyDescent="0.25">
      <c r="A35" s="252"/>
      <c r="B35" s="89" t="s">
        <v>213</v>
      </c>
      <c r="C35" s="90"/>
      <c r="D35" s="53" t="s">
        <v>626</v>
      </c>
      <c r="E35" s="78"/>
    </row>
    <row r="36" spans="1:5" ht="30" x14ac:dyDescent="0.25">
      <c r="A36" s="252"/>
      <c r="B36" s="91" t="s">
        <v>91</v>
      </c>
      <c r="C36" s="92"/>
      <c r="D36" s="53" t="s">
        <v>627</v>
      </c>
      <c r="E36" s="78"/>
    </row>
    <row r="37" spans="1:5" ht="30" x14ac:dyDescent="0.25">
      <c r="A37" s="252"/>
      <c r="B37" s="89" t="s">
        <v>225</v>
      </c>
      <c r="C37" s="93"/>
      <c r="D37" s="53" t="s">
        <v>628</v>
      </c>
      <c r="E37" s="78"/>
    </row>
    <row r="38" spans="1:5" ht="30" x14ac:dyDescent="0.25">
      <c r="A38" s="252"/>
      <c r="B38" s="89" t="s">
        <v>226</v>
      </c>
      <c r="C38" s="93"/>
      <c r="D38" s="53" t="s">
        <v>629</v>
      </c>
      <c r="E38" s="78"/>
    </row>
    <row r="39" spans="1:5" ht="30" x14ac:dyDescent="0.25">
      <c r="A39" s="252"/>
      <c r="B39" s="89" t="s">
        <v>231</v>
      </c>
      <c r="C39" s="93"/>
      <c r="D39" s="53" t="s">
        <v>630</v>
      </c>
      <c r="E39" s="78"/>
    </row>
    <row r="40" spans="1:5" ht="15" x14ac:dyDescent="0.25">
      <c r="A40" s="252"/>
      <c r="B40" s="89" t="s">
        <v>232</v>
      </c>
      <c r="C40" s="93"/>
      <c r="D40" s="53" t="s">
        <v>631</v>
      </c>
      <c r="E40" s="78"/>
    </row>
    <row r="41" spans="1:5" ht="45" x14ac:dyDescent="0.25">
      <c r="A41" s="252"/>
      <c r="B41" s="89" t="s">
        <v>237</v>
      </c>
      <c r="C41" s="93"/>
      <c r="D41" s="53" t="s">
        <v>632</v>
      </c>
      <c r="E41" s="78"/>
    </row>
    <row r="42" spans="1:5" ht="60" x14ac:dyDescent="0.25">
      <c r="A42" s="252"/>
      <c r="B42" s="89" t="s">
        <v>238</v>
      </c>
      <c r="C42" s="94"/>
      <c r="D42" s="53" t="s">
        <v>633</v>
      </c>
      <c r="E42" s="78"/>
    </row>
    <row r="43" spans="1:5" ht="15" x14ac:dyDescent="0.25">
      <c r="A43" s="252"/>
      <c r="B43" s="253" t="s">
        <v>634</v>
      </c>
      <c r="C43" s="254"/>
      <c r="D43" s="253"/>
      <c r="E43" s="78"/>
    </row>
    <row r="44" spans="1:5" ht="60" x14ac:dyDescent="0.25">
      <c r="A44" s="252"/>
      <c r="B44" s="89" t="s">
        <v>635</v>
      </c>
      <c r="C44" s="90"/>
      <c r="D44" s="53" t="s">
        <v>636</v>
      </c>
      <c r="E44" s="78"/>
    </row>
    <row r="45" spans="1:5" ht="15" x14ac:dyDescent="0.25">
      <c r="A45" s="252"/>
      <c r="B45" s="89" t="s">
        <v>637</v>
      </c>
      <c r="C45" s="93"/>
      <c r="D45" s="53" t="s">
        <v>638</v>
      </c>
      <c r="E45" s="78"/>
    </row>
    <row r="46" spans="1:5" ht="30" x14ac:dyDescent="0.25">
      <c r="A46" s="252"/>
      <c r="B46" s="89" t="s">
        <v>639</v>
      </c>
      <c r="C46" s="93"/>
      <c r="D46" s="53" t="s">
        <v>640</v>
      </c>
      <c r="E46" s="78"/>
    </row>
    <row r="47" spans="1:5" ht="30" x14ac:dyDescent="0.25">
      <c r="A47" s="252"/>
      <c r="B47" s="89" t="s">
        <v>641</v>
      </c>
      <c r="C47" s="93"/>
      <c r="D47" s="53" t="s">
        <v>642</v>
      </c>
      <c r="E47" s="78"/>
    </row>
    <row r="48" spans="1:5" ht="60" x14ac:dyDescent="0.25">
      <c r="A48" s="252"/>
      <c r="B48" s="89" t="s">
        <v>643</v>
      </c>
      <c r="C48" s="93"/>
      <c r="D48" s="53" t="s">
        <v>644</v>
      </c>
      <c r="E48" s="78"/>
    </row>
    <row r="49" spans="1:5" ht="60" x14ac:dyDescent="0.25">
      <c r="A49" s="252"/>
      <c r="B49" s="89" t="s">
        <v>51</v>
      </c>
      <c r="C49" s="93"/>
      <c r="D49" s="53" t="s">
        <v>682</v>
      </c>
      <c r="E49" s="78"/>
    </row>
    <row r="50" spans="1:5" ht="60" x14ac:dyDescent="0.25">
      <c r="A50" s="252"/>
      <c r="B50" s="89" t="s">
        <v>645</v>
      </c>
      <c r="C50" s="93"/>
      <c r="D50" s="53" t="s">
        <v>646</v>
      </c>
      <c r="E50" s="78"/>
    </row>
    <row r="51" spans="1:5" ht="75" x14ac:dyDescent="0.25">
      <c r="A51" s="252"/>
      <c r="B51" s="89" t="s">
        <v>647</v>
      </c>
      <c r="C51" s="93"/>
      <c r="D51" s="53" t="s">
        <v>683</v>
      </c>
      <c r="E51" s="78"/>
    </row>
    <row r="52" spans="1:5" ht="60" x14ac:dyDescent="0.25">
      <c r="A52" s="252"/>
      <c r="B52" s="89" t="s">
        <v>648</v>
      </c>
      <c r="C52" s="93"/>
      <c r="D52" s="53" t="s">
        <v>649</v>
      </c>
      <c r="E52" s="78"/>
    </row>
    <row r="53" spans="1:5" ht="15" x14ac:dyDescent="0.25">
      <c r="A53" s="252"/>
      <c r="B53" s="89" t="s">
        <v>650</v>
      </c>
      <c r="C53" s="93"/>
      <c r="D53" s="53" t="s">
        <v>651</v>
      </c>
      <c r="E53" s="78"/>
    </row>
    <row r="54" spans="1:5" ht="30" x14ac:dyDescent="0.25">
      <c r="A54" s="252"/>
      <c r="B54" s="89" t="s">
        <v>600</v>
      </c>
      <c r="C54" s="93"/>
      <c r="D54" s="53" t="s">
        <v>652</v>
      </c>
      <c r="E54" s="78"/>
    </row>
    <row r="55" spans="1:5" ht="165" x14ac:dyDescent="0.25">
      <c r="A55" s="252"/>
      <c r="B55" s="89" t="s">
        <v>653</v>
      </c>
      <c r="C55" s="93"/>
      <c r="D55" s="53" t="s">
        <v>684</v>
      </c>
      <c r="E55" s="78"/>
    </row>
    <row r="56" spans="1:5" ht="135" x14ac:dyDescent="0.25">
      <c r="A56" s="252"/>
      <c r="B56" s="89" t="s">
        <v>654</v>
      </c>
      <c r="C56" s="93"/>
      <c r="D56" s="53" t="s">
        <v>655</v>
      </c>
      <c r="E56" s="78"/>
    </row>
    <row r="57" spans="1:5" ht="60" x14ac:dyDescent="0.25">
      <c r="A57" s="252"/>
      <c r="B57" s="89" t="s">
        <v>656</v>
      </c>
      <c r="C57" s="93"/>
      <c r="D57" s="53" t="s">
        <v>657</v>
      </c>
      <c r="E57" s="78"/>
    </row>
    <row r="58" spans="1:5" ht="60" x14ac:dyDescent="0.25">
      <c r="A58" s="252"/>
      <c r="B58" s="89" t="s">
        <v>658</v>
      </c>
      <c r="C58" s="94"/>
      <c r="D58" s="53" t="s">
        <v>659</v>
      </c>
      <c r="E58" s="78"/>
    </row>
    <row r="59" spans="1:5" ht="15" x14ac:dyDescent="0.25">
      <c r="A59" s="77"/>
      <c r="B59" s="78"/>
      <c r="C59" s="78"/>
      <c r="D59" s="78"/>
      <c r="E59" s="78"/>
    </row>
  </sheetData>
  <sheetProtection algorithmName="SHA-512" hashValue="gBiZzdq9nBkv/r2sx4WvkehJyFVuqjN6uAr9351kEqiyw2yI4ibaPJ1sjnRAvdb2hquKbp2zwQNcAk00rskNag==" saltValue="sq8Xo63YScDDYHZCSd/DDg==" spinCount="100000" sheet="1" objects="1" scenarios="1"/>
  <mergeCells count="6">
    <mergeCell ref="A4:D4"/>
    <mergeCell ref="A5:A58"/>
    <mergeCell ref="B9:D9"/>
    <mergeCell ref="B26:D26"/>
    <mergeCell ref="B34:D34"/>
    <mergeCell ref="B43:D43"/>
  </mergeCells>
  <hyperlinks>
    <hyperlink ref="B2" location="Handleiding!A1" display="Handleiding" xr:uid="{CB68433E-B1DC-4F4D-B5BF-CCFDE0B9F3AF}"/>
    <hyperlink ref="D2" location="'bio cld pf'!A8" display="Naar de fiches" xr:uid="{1BB78921-5033-4B10-BB9A-2F743B06D4CD}"/>
  </hyperlinks>
  <pageMargins left="0.70866141732283472" right="0.70866141732283472" top="0.74803149606299213" bottom="0.74803149606299213" header="0.31496062992125984" footer="0.31496062992125984"/>
  <pageSetup scale="75" fitToHeight="0" orientation="portrait" r:id="rId1"/>
  <headerFooter>
    <oddFooter>&amp;Lbio cld pf_v11 - 16/06/2025&amp;CConfidentieel&amp;RInfo volgens VO (EU) 2018/848</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7E9DD2-5D5C-4E13-96CE-2759288DBD2B}">
  <sheetPr codeName="Blad3"/>
  <dimension ref="A1:T98"/>
  <sheetViews>
    <sheetView workbookViewId="0"/>
  </sheetViews>
  <sheetFormatPr defaultColWidth="11.33203125" defaultRowHeight="14.4" x14ac:dyDescent="0.3"/>
  <sheetData>
    <row r="1" spans="1:20" s="3" customFormat="1" x14ac:dyDescent="0.3">
      <c r="A1" s="2" t="s">
        <v>203</v>
      </c>
      <c r="B1" s="2" t="s">
        <v>278</v>
      </c>
      <c r="C1" s="2" t="s">
        <v>63</v>
      </c>
      <c r="D1" s="2" t="s">
        <v>64</v>
      </c>
      <c r="E1" s="2" t="s">
        <v>65</v>
      </c>
      <c r="F1" s="2" t="s">
        <v>66</v>
      </c>
      <c r="G1" s="3" t="s">
        <v>200</v>
      </c>
      <c r="H1" s="3" t="s">
        <v>201</v>
      </c>
      <c r="I1" s="3" t="s">
        <v>202</v>
      </c>
      <c r="J1" s="2" t="s">
        <v>278</v>
      </c>
      <c r="K1" s="2" t="s">
        <v>63</v>
      </c>
      <c r="L1" s="2" t="s">
        <v>64</v>
      </c>
      <c r="M1" s="2" t="s">
        <v>65</v>
      </c>
      <c r="N1" s="2" t="s">
        <v>66</v>
      </c>
      <c r="O1" s="3" t="s">
        <v>313</v>
      </c>
      <c r="P1" s="3" t="s">
        <v>314</v>
      </c>
      <c r="Q1" s="2" t="s">
        <v>63</v>
      </c>
      <c r="R1" s="2" t="s">
        <v>64</v>
      </c>
      <c r="S1" s="2" t="s">
        <v>65</v>
      </c>
      <c r="T1" s="2" t="s">
        <v>66</v>
      </c>
    </row>
    <row r="2" spans="1:20" x14ac:dyDescent="0.3">
      <c r="A2" t="str">
        <f>HelperList!$A$7</f>
        <v>95% of meer biologisch</v>
      </c>
      <c r="B2" t="str">
        <f>HelperList!$A$15</f>
        <v>d) verwerkte landbouwproducten, waaronder aquacultuurproducten, voor gebruik als levensmiddel</v>
      </c>
      <c r="C2" s="17" t="s">
        <v>140</v>
      </c>
      <c r="D2" s="17" t="s">
        <v>141</v>
      </c>
      <c r="E2" s="17" t="s">
        <v>142</v>
      </c>
      <c r="F2" s="17" t="s">
        <v>143</v>
      </c>
      <c r="G2">
        <f>ROWS($A$2:A2)</f>
        <v>1</v>
      </c>
      <c r="H2" t="str">
        <f>IF('bio cld pf'!$E$19=HelperProductgroups!A2,HelperProductgroups!G2,"")</f>
        <v/>
      </c>
      <c r="I2" t="str">
        <f>IFERROR(SMALL($H$2:$H$97,ROWS($H$2:H2)),"")</f>
        <v/>
      </c>
      <c r="J2" t="str" cm="1">
        <f t="array" ref="J2">IFERROR(INDEX($A$2:$F$98,$I2,2),"")</f>
        <v/>
      </c>
      <c r="K2" t="str" cm="1">
        <f t="array" ref="K2">IFERROR(INDEX($A$2:$F$98,$I2,3),"")</f>
        <v/>
      </c>
      <c r="L2" t="str" cm="1">
        <f t="array" ref="L2">IFERROR(INDEX($A$2:$F$98,$I2,4),"")</f>
        <v/>
      </c>
      <c r="M2" t="str" cm="1">
        <f t="array" ref="M2">IFERROR(INDEX($A$2:$F$98,$I2,5),"")</f>
        <v/>
      </c>
      <c r="N2" t="str" cm="1">
        <f t="array" ref="N2">IFERROR(INDEX($A$2:$F$98,$I2,6),"")</f>
        <v/>
      </c>
      <c r="O2">
        <f>IF('bio cld pf'!$E$20=HelperProductgroups!J2,HelperProductgroups!G2,"")</f>
        <v>1</v>
      </c>
      <c r="P2">
        <f>IFERROR(SMALL($O$2:$O$98,ROWS($O$2:O2)),"")</f>
        <v>1</v>
      </c>
      <c r="Q2" t="str" cm="1">
        <f t="array" ref="Q2">IFERROR(INDEX($J$2:$N$97,$P2,2),"")</f>
        <v/>
      </c>
      <c r="R2" t="str" cm="1">
        <f t="array" ref="R2">IFERROR(INDEX($J$2:$N$97,$P2,3),"")</f>
        <v/>
      </c>
      <c r="S2" t="str" cm="1">
        <f t="array" ref="S2">IFERROR(INDEX($J$2:$N$97,$P2,4),"")</f>
        <v/>
      </c>
      <c r="T2" t="str" cm="1">
        <f t="array" ref="T2">IFERROR(INDEX($J$2:$N$97,$P2,5),"")</f>
        <v/>
      </c>
    </row>
    <row r="3" spans="1:20" x14ac:dyDescent="0.3">
      <c r="A3" t="str">
        <f>HelperList!$A$7</f>
        <v>95% of meer biologisch</v>
      </c>
      <c r="B3" t="str">
        <f>HelperList!$A$15</f>
        <v>d) verwerkte landbouwproducten, waaronder aquacultuurproducten, voor gebruik als levensmiddel</v>
      </c>
      <c r="C3" s="17" t="s">
        <v>299</v>
      </c>
      <c r="D3" s="17" t="s">
        <v>300</v>
      </c>
      <c r="E3" s="17" t="s">
        <v>578</v>
      </c>
      <c r="F3" s="17" t="s">
        <v>301</v>
      </c>
      <c r="G3">
        <f>ROWS($A$2:A3)</f>
        <v>2</v>
      </c>
      <c r="H3" t="str">
        <f>IF('bio cld pf'!$E$19=HelperProductgroups!A3,HelperProductgroups!G3,"")</f>
        <v/>
      </c>
      <c r="I3" t="str">
        <f>IFERROR(SMALL($H$2:$H$97,ROWS($H$2:H3)),"")</f>
        <v/>
      </c>
      <c r="J3" t="str" cm="1">
        <f t="array" ref="J3">IFERROR(INDEX($A$2:$F$98,$I3,2),"")</f>
        <v/>
      </c>
      <c r="K3" t="str" cm="1">
        <f t="array" ref="K3">IFERROR(INDEX($A$2:$F$98,$I3,3),"")</f>
        <v/>
      </c>
      <c r="L3" t="str" cm="1">
        <f t="array" ref="L3">IFERROR(INDEX($A$2:$F$98,$I3,4),"")</f>
        <v/>
      </c>
      <c r="M3" t="str" cm="1">
        <f t="array" ref="M3">IFERROR(INDEX($A$2:$F$98,$I3,5),"")</f>
        <v/>
      </c>
      <c r="N3" t="str" cm="1">
        <f t="array" ref="N3">IFERROR(INDEX($A$2:$F$98,$I3,6),"")</f>
        <v/>
      </c>
      <c r="O3">
        <f>IF('bio cld pf'!$E$20=HelperProductgroups!J3,HelperProductgroups!G3,"")</f>
        <v>2</v>
      </c>
      <c r="P3">
        <f>IFERROR(SMALL($O$2:$O$98,ROWS($O$2:O3)),"")</f>
        <v>2</v>
      </c>
      <c r="Q3" t="str" cm="1">
        <f t="array" ref="Q3">IFERROR(INDEX($J$2:$N$97,$P3,2),"")</f>
        <v/>
      </c>
      <c r="R3" t="str" cm="1">
        <f t="array" ref="R3">IFERROR(INDEX($J$2:$N$97,$P3,3),"")</f>
        <v/>
      </c>
      <c r="S3" t="str" cm="1">
        <f t="array" ref="S3">IFERROR(INDEX($J$2:$N$97,$P3,4),"")</f>
        <v/>
      </c>
      <c r="T3" t="str" cm="1">
        <f t="array" ref="T3">IFERROR(INDEX($J$2:$N$97,$P3,5),"")</f>
        <v/>
      </c>
    </row>
    <row r="4" spans="1:20" x14ac:dyDescent="0.3">
      <c r="A4" t="str">
        <f>HelperList!$A$7</f>
        <v>95% of meer biologisch</v>
      </c>
      <c r="B4" t="str">
        <f>HelperList!$A$15</f>
        <v>d) verwerkte landbouwproducten, waaronder aquacultuurproducten, voor gebruik als levensmiddel</v>
      </c>
      <c r="C4" s="17" t="s">
        <v>144</v>
      </c>
      <c r="D4" s="17" t="s">
        <v>145</v>
      </c>
      <c r="E4" s="17" t="s">
        <v>146</v>
      </c>
      <c r="F4" s="17" t="s">
        <v>147</v>
      </c>
      <c r="G4">
        <f>ROWS($A$2:A4)</f>
        <v>3</v>
      </c>
      <c r="H4" t="str">
        <f>IF('bio cld pf'!$E$19=HelperProductgroups!A4,HelperProductgroups!G4,"")</f>
        <v/>
      </c>
      <c r="I4" t="str">
        <f>IFERROR(SMALL($H$2:$H$97,ROWS($H$2:H4)),"")</f>
        <v/>
      </c>
      <c r="J4" t="str" cm="1">
        <f t="array" ref="J4">IFERROR(INDEX($A$2:$F$98,$I4,2),"")</f>
        <v/>
      </c>
      <c r="K4" t="str" cm="1">
        <f t="array" ref="K4">IFERROR(INDEX($A$2:$F$98,$I4,3),"")</f>
        <v/>
      </c>
      <c r="L4" t="str" cm="1">
        <f t="array" ref="L4">IFERROR(INDEX($A$2:$F$98,$I4,4),"")</f>
        <v/>
      </c>
      <c r="M4" t="str" cm="1">
        <f t="array" ref="M4">IFERROR(INDEX($A$2:$F$98,$I4,5),"")</f>
        <v/>
      </c>
      <c r="N4" t="str" cm="1">
        <f t="array" ref="N4">IFERROR(INDEX($A$2:$F$98,$I4,6),"")</f>
        <v/>
      </c>
      <c r="O4">
        <f>IF('bio cld pf'!$E$20=HelperProductgroups!J4,HelperProductgroups!G4,"")</f>
        <v>3</v>
      </c>
      <c r="P4">
        <f>IFERROR(SMALL($O$2:$O$98,ROWS($O$2:O4)),"")</f>
        <v>3</v>
      </c>
      <c r="Q4" t="str" cm="1">
        <f t="array" ref="Q4">IFERROR(INDEX($J$2:$N$97,$P4,2),"")</f>
        <v/>
      </c>
      <c r="R4" t="str" cm="1">
        <f t="array" ref="R4">IFERROR(INDEX($J$2:$N$97,$P4,3),"")</f>
        <v/>
      </c>
      <c r="S4" t="str" cm="1">
        <f t="array" ref="S4">IFERROR(INDEX($J$2:$N$97,$P4,4),"")</f>
        <v/>
      </c>
      <c r="T4" t="str" cm="1">
        <f t="array" ref="T4">IFERROR(INDEX($J$2:$N$97,$P4,5),"")</f>
        <v/>
      </c>
    </row>
    <row r="5" spans="1:20" x14ac:dyDescent="0.3">
      <c r="A5" t="str">
        <f>HelperList!$A$7</f>
        <v>95% of meer biologisch</v>
      </c>
      <c r="B5" t="str">
        <f>HelperList!$A$15</f>
        <v>d) verwerkte landbouwproducten, waaronder aquacultuurproducten, voor gebruik als levensmiddel</v>
      </c>
      <c r="C5" s="17" t="s">
        <v>148</v>
      </c>
      <c r="D5" s="17" t="s">
        <v>149</v>
      </c>
      <c r="E5" s="17" t="s">
        <v>150</v>
      </c>
      <c r="F5" s="17" t="s">
        <v>151</v>
      </c>
      <c r="G5">
        <f>ROWS($A$2:A5)</f>
        <v>4</v>
      </c>
      <c r="H5" t="str">
        <f>IF('bio cld pf'!$E$19=HelperProductgroups!A5,HelperProductgroups!G5,"")</f>
        <v/>
      </c>
      <c r="I5" t="str">
        <f>IFERROR(SMALL($H$2:$H$97,ROWS($H$2:H5)),"")</f>
        <v/>
      </c>
      <c r="J5" t="str" cm="1">
        <f t="array" ref="J5">IFERROR(INDEX($A$2:$F$98,$I5,2),"")</f>
        <v/>
      </c>
      <c r="K5" t="str" cm="1">
        <f t="array" ref="K5">IFERROR(INDEX($A$2:$F$98,$I5,3),"")</f>
        <v/>
      </c>
      <c r="L5" t="str" cm="1">
        <f t="array" ref="L5">IFERROR(INDEX($A$2:$F$98,$I5,4),"")</f>
        <v/>
      </c>
      <c r="M5" t="str" cm="1">
        <f t="array" ref="M5">IFERROR(INDEX($A$2:$F$98,$I5,5),"")</f>
        <v/>
      </c>
      <c r="N5" t="str" cm="1">
        <f t="array" ref="N5">IFERROR(INDEX($A$2:$F$98,$I5,6),"")</f>
        <v/>
      </c>
      <c r="O5">
        <f>IF('bio cld pf'!$E$20=HelperProductgroups!J5,HelperProductgroups!G5,"")</f>
        <v>4</v>
      </c>
      <c r="P5">
        <f>IFERROR(SMALL($O$2:$O$98,ROWS($O$2:O5)),"")</f>
        <v>4</v>
      </c>
      <c r="Q5" t="str" cm="1">
        <f t="array" ref="Q5">IFERROR(INDEX($J$2:$N$97,$P5,2),"")</f>
        <v/>
      </c>
      <c r="R5" t="str" cm="1">
        <f t="array" ref="R5">IFERROR(INDEX($J$2:$N$97,$P5,3),"")</f>
        <v/>
      </c>
      <c r="S5" t="str" cm="1">
        <f t="array" ref="S5">IFERROR(INDEX($J$2:$N$97,$P5,4),"")</f>
        <v/>
      </c>
      <c r="T5" t="str" cm="1">
        <f t="array" ref="T5">IFERROR(INDEX($J$2:$N$97,$P5,5),"")</f>
        <v/>
      </c>
    </row>
    <row r="6" spans="1:20" x14ac:dyDescent="0.3">
      <c r="A6" t="str">
        <f>HelperList!$A$7</f>
        <v>95% of meer biologisch</v>
      </c>
      <c r="B6" t="str">
        <f>HelperList!$A$15</f>
        <v>d) verwerkte landbouwproducten, waaronder aquacultuurproducten, voor gebruik als levensmiddel</v>
      </c>
      <c r="C6" s="17" t="s">
        <v>152</v>
      </c>
      <c r="D6" s="17" t="s">
        <v>153</v>
      </c>
      <c r="E6" s="17" t="s">
        <v>154</v>
      </c>
      <c r="F6" s="17" t="s">
        <v>155</v>
      </c>
      <c r="G6">
        <f>ROWS($A$2:A6)</f>
        <v>5</v>
      </c>
      <c r="H6" t="str">
        <f>IF('bio cld pf'!$E$19=HelperProductgroups!A6,HelperProductgroups!G6,"")</f>
        <v/>
      </c>
      <c r="I6" t="str">
        <f>IFERROR(SMALL($H$2:$H$97,ROWS($H$2:H6)),"")</f>
        <v/>
      </c>
      <c r="J6" t="str" cm="1">
        <f t="array" ref="J6">IFERROR(INDEX($A$2:$F$98,$I6,2),"")</f>
        <v/>
      </c>
      <c r="K6" t="str" cm="1">
        <f t="array" ref="K6">IFERROR(INDEX($A$2:$F$98,$I6,3),"")</f>
        <v/>
      </c>
      <c r="L6" t="str" cm="1">
        <f t="array" ref="L6">IFERROR(INDEX($A$2:$F$98,$I6,4),"")</f>
        <v/>
      </c>
      <c r="M6" t="str" cm="1">
        <f t="array" ref="M6">IFERROR(INDEX($A$2:$F$98,$I6,5),"")</f>
        <v/>
      </c>
      <c r="N6" t="str" cm="1">
        <f t="array" ref="N6">IFERROR(INDEX($A$2:$F$98,$I6,6),"")</f>
        <v/>
      </c>
      <c r="O6">
        <f>IF('bio cld pf'!$E$20=HelperProductgroups!J6,HelperProductgroups!G6,"")</f>
        <v>5</v>
      </c>
      <c r="P6">
        <f>IFERROR(SMALL($O$2:$O$98,ROWS($O$2:O6)),"")</f>
        <v>5</v>
      </c>
      <c r="Q6" t="str" cm="1">
        <f t="array" ref="Q6">IFERROR(INDEX($J$2:$N$97,$P6,2),"")</f>
        <v/>
      </c>
      <c r="R6" t="str" cm="1">
        <f t="array" ref="R6">IFERROR(INDEX($J$2:$N$97,$P6,3),"")</f>
        <v/>
      </c>
      <c r="S6" t="str" cm="1">
        <f t="array" ref="S6">IFERROR(INDEX($J$2:$N$97,$P6,4),"")</f>
        <v/>
      </c>
      <c r="T6" t="str" cm="1">
        <f t="array" ref="T6">IFERROR(INDEX($J$2:$N$97,$P6,5),"")</f>
        <v/>
      </c>
    </row>
    <row r="7" spans="1:20" x14ac:dyDescent="0.3">
      <c r="A7" t="str">
        <f>HelperList!$A$7</f>
        <v>95% of meer biologisch</v>
      </c>
      <c r="B7" t="str">
        <f>HelperList!$A$15</f>
        <v>d) verwerkte landbouwproducten, waaronder aquacultuurproducten, voor gebruik als levensmiddel</v>
      </c>
      <c r="C7" s="17" t="s">
        <v>156</v>
      </c>
      <c r="D7" s="17" t="s">
        <v>157</v>
      </c>
      <c r="E7" s="17" t="s">
        <v>158</v>
      </c>
      <c r="F7" s="17" t="s">
        <v>159</v>
      </c>
      <c r="G7">
        <f>ROWS($A$2:A7)</f>
        <v>6</v>
      </c>
      <c r="H7" t="str">
        <f>IF('bio cld pf'!$E$19=HelperProductgroups!A7,HelperProductgroups!G7,"")</f>
        <v/>
      </c>
      <c r="I7" t="str">
        <f>IFERROR(SMALL($H$2:$H$97,ROWS($H$2:H7)),"")</f>
        <v/>
      </c>
      <c r="J7" t="str" cm="1">
        <f t="array" ref="J7">IFERROR(INDEX($A$2:$F$98,$I7,2),"")</f>
        <v/>
      </c>
      <c r="K7" t="str" cm="1">
        <f t="array" ref="K7">IFERROR(INDEX($A$2:$F$98,$I7,3),"")</f>
        <v/>
      </c>
      <c r="L7" t="str" cm="1">
        <f t="array" ref="L7">IFERROR(INDEX($A$2:$F$98,$I7,4),"")</f>
        <v/>
      </c>
      <c r="M7" t="str" cm="1">
        <f t="array" ref="M7">IFERROR(INDEX($A$2:$F$98,$I7,5),"")</f>
        <v/>
      </c>
      <c r="N7" t="str" cm="1">
        <f t="array" ref="N7">IFERROR(INDEX($A$2:$F$98,$I7,6),"")</f>
        <v/>
      </c>
      <c r="O7">
        <f>IF('bio cld pf'!$E$20=HelperProductgroups!J7,HelperProductgroups!G7,"")</f>
        <v>6</v>
      </c>
      <c r="P7">
        <f>IFERROR(SMALL($O$2:$O$98,ROWS($O$2:O7)),"")</f>
        <v>6</v>
      </c>
      <c r="Q7" t="str" cm="1">
        <f t="array" ref="Q7">IFERROR(INDEX($J$2:$N$97,$P7,2),"")</f>
        <v/>
      </c>
      <c r="R7" t="str" cm="1">
        <f t="array" ref="R7">IFERROR(INDEX($J$2:$N$97,$P7,3),"")</f>
        <v/>
      </c>
      <c r="S7" t="str" cm="1">
        <f t="array" ref="S7">IFERROR(INDEX($J$2:$N$97,$P7,4),"")</f>
        <v/>
      </c>
      <c r="T7" t="str" cm="1">
        <f t="array" ref="T7">IFERROR(INDEX($J$2:$N$97,$P7,5),"")</f>
        <v/>
      </c>
    </row>
    <row r="8" spans="1:20" x14ac:dyDescent="0.3">
      <c r="A8" t="str">
        <f>HelperList!$A$7</f>
        <v>95% of meer biologisch</v>
      </c>
      <c r="B8" t="str">
        <f>HelperList!$A$15</f>
        <v>d) verwerkte landbouwproducten, waaronder aquacultuurproducten, voor gebruik als levensmiddel</v>
      </c>
      <c r="C8" s="17" t="s">
        <v>160</v>
      </c>
      <c r="D8" s="17" t="s">
        <v>161</v>
      </c>
      <c r="E8" s="17" t="s">
        <v>162</v>
      </c>
      <c r="F8" s="17" t="s">
        <v>163</v>
      </c>
      <c r="G8">
        <f>ROWS($A$2:A8)</f>
        <v>7</v>
      </c>
      <c r="H8" t="str">
        <f>IF('bio cld pf'!$E$19=HelperProductgroups!A8,HelperProductgroups!G8,"")</f>
        <v/>
      </c>
      <c r="I8" t="str">
        <f>IFERROR(SMALL($H$2:$H$97,ROWS($H$2:H8)),"")</f>
        <v/>
      </c>
      <c r="J8" t="str" cm="1">
        <f t="array" ref="J8">IFERROR(INDEX($A$2:$F$98,$I8,2),"")</f>
        <v/>
      </c>
      <c r="K8" t="str" cm="1">
        <f t="array" ref="K8">IFERROR(INDEX($A$2:$F$98,$I8,3),"")</f>
        <v/>
      </c>
      <c r="L8" t="str" cm="1">
        <f t="array" ref="L8">IFERROR(INDEX($A$2:$F$98,$I8,4),"")</f>
        <v/>
      </c>
      <c r="M8" t="str" cm="1">
        <f t="array" ref="M8">IFERROR(INDEX($A$2:$F$98,$I8,5),"")</f>
        <v/>
      </c>
      <c r="N8" t="str" cm="1">
        <f t="array" ref="N8">IFERROR(INDEX($A$2:$F$98,$I8,6),"")</f>
        <v/>
      </c>
      <c r="O8">
        <f>IF('bio cld pf'!$E$20=HelperProductgroups!J8,HelperProductgroups!G8,"")</f>
        <v>7</v>
      </c>
      <c r="P8">
        <f>IFERROR(SMALL($O$2:$O$98,ROWS($O$2:O8)),"")</f>
        <v>7</v>
      </c>
      <c r="Q8" t="str" cm="1">
        <f t="array" ref="Q8">IFERROR(INDEX($J$2:$N$97,$P8,2),"")</f>
        <v/>
      </c>
      <c r="R8" t="str" cm="1">
        <f t="array" ref="R8">IFERROR(INDEX($J$2:$N$97,$P8,3),"")</f>
        <v/>
      </c>
      <c r="S8" t="str" cm="1">
        <f t="array" ref="S8">IFERROR(INDEX($J$2:$N$97,$P8,4),"")</f>
        <v/>
      </c>
      <c r="T8" t="str" cm="1">
        <f t="array" ref="T8">IFERROR(INDEX($J$2:$N$97,$P8,5),"")</f>
        <v/>
      </c>
    </row>
    <row r="9" spans="1:20" x14ac:dyDescent="0.3">
      <c r="A9" t="str">
        <f>HelperList!$A$7</f>
        <v>95% of meer biologisch</v>
      </c>
      <c r="B9" t="str">
        <f>HelperList!$A$15</f>
        <v>d) verwerkte landbouwproducten, waaronder aquacultuurproducten, voor gebruik als levensmiddel</v>
      </c>
      <c r="C9" s="17" t="s">
        <v>184</v>
      </c>
      <c r="D9" s="17" t="s">
        <v>185</v>
      </c>
      <c r="E9" s="17" t="s">
        <v>186</v>
      </c>
      <c r="F9" s="17" t="s">
        <v>187</v>
      </c>
      <c r="G9">
        <f>ROWS($A$2:A9)</f>
        <v>8</v>
      </c>
      <c r="H9" t="str">
        <f>IF('bio cld pf'!$E$19=HelperProductgroups!A9,HelperProductgroups!G9,"")</f>
        <v/>
      </c>
      <c r="I9" t="str">
        <f>IFERROR(SMALL($H$2:$H$97,ROWS($H$2:H9)),"")</f>
        <v/>
      </c>
      <c r="J9" t="str" cm="1">
        <f t="array" ref="J9">IFERROR(INDEX($A$2:$F$98,$I9,2),"")</f>
        <v/>
      </c>
      <c r="K9" t="str" cm="1">
        <f t="array" ref="K9">IFERROR(INDEX($A$2:$F$98,$I9,3),"")</f>
        <v/>
      </c>
      <c r="L9" t="str" cm="1">
        <f t="array" ref="L9">IFERROR(INDEX($A$2:$F$98,$I9,4),"")</f>
        <v/>
      </c>
      <c r="M9" t="str" cm="1">
        <f t="array" ref="M9">IFERROR(INDEX($A$2:$F$98,$I9,5),"")</f>
        <v/>
      </c>
      <c r="N9" t="str" cm="1">
        <f t="array" ref="N9">IFERROR(INDEX($A$2:$F$98,$I9,6),"")</f>
        <v/>
      </c>
      <c r="O9">
        <f>IF('bio cld pf'!$E$20=HelperProductgroups!J9,HelperProductgroups!G9,"")</f>
        <v>8</v>
      </c>
      <c r="P9">
        <f>IFERROR(SMALL($O$2:$O$98,ROWS($O$2:O9)),"")</f>
        <v>8</v>
      </c>
      <c r="Q9" t="str" cm="1">
        <f t="array" ref="Q9">IFERROR(INDEX($J$2:$N$97,$P9,2),"")</f>
        <v/>
      </c>
      <c r="R9" t="str" cm="1">
        <f t="array" ref="R9">IFERROR(INDEX($J$2:$N$97,$P9,3),"")</f>
        <v/>
      </c>
      <c r="S9" t="str" cm="1">
        <f t="array" ref="S9">IFERROR(INDEX($J$2:$N$97,$P9,4),"")</f>
        <v/>
      </c>
      <c r="T9" t="str" cm="1">
        <f t="array" ref="T9">IFERROR(INDEX($J$2:$N$97,$P9,5),"")</f>
        <v/>
      </c>
    </row>
    <row r="10" spans="1:20" x14ac:dyDescent="0.3">
      <c r="A10" t="str">
        <f>HelperList!$A$7</f>
        <v>95% of meer biologisch</v>
      </c>
      <c r="B10" t="str">
        <f>HelperList!$A$13</f>
        <v>b) dieren en onverwerkte dierlijke producten</v>
      </c>
      <c r="C10" s="17" t="s">
        <v>283</v>
      </c>
      <c r="D10" s="17" t="s">
        <v>284</v>
      </c>
      <c r="E10" s="17" t="s">
        <v>285</v>
      </c>
      <c r="F10" s="17" t="s">
        <v>286</v>
      </c>
      <c r="G10">
        <f>ROWS($A$2:A10)</f>
        <v>9</v>
      </c>
      <c r="H10" t="str">
        <f>IF('bio cld pf'!$E$19=HelperProductgroups!A10,HelperProductgroups!G10,"")</f>
        <v/>
      </c>
      <c r="I10" t="str">
        <f>IFERROR(SMALL($H$2:$H$97,ROWS($H$2:H10)),"")</f>
        <v/>
      </c>
      <c r="J10" t="str" cm="1">
        <f t="array" ref="J10">IFERROR(INDEX($A$2:$F$98,$I10,2),"")</f>
        <v/>
      </c>
      <c r="K10" t="str" cm="1">
        <f t="array" ref="K10">IFERROR(INDEX($A$2:$F$98,$I10,3),"")</f>
        <v/>
      </c>
      <c r="L10" t="str" cm="1">
        <f t="array" ref="L10">IFERROR(INDEX($A$2:$F$98,$I10,4),"")</f>
        <v/>
      </c>
      <c r="M10" t="str" cm="1">
        <f t="array" ref="M10">IFERROR(INDEX($A$2:$F$98,$I10,5),"")</f>
        <v/>
      </c>
      <c r="N10" t="str" cm="1">
        <f t="array" ref="N10">IFERROR(INDEX($A$2:$F$98,$I10,6),"")</f>
        <v/>
      </c>
      <c r="O10">
        <f>IF('bio cld pf'!$E$20=HelperProductgroups!J10,HelperProductgroups!G10,"")</f>
        <v>9</v>
      </c>
      <c r="P10">
        <f>IFERROR(SMALL($O$2:$O$98,ROWS($O$2:O10)),"")</f>
        <v>9</v>
      </c>
      <c r="Q10" t="str" cm="1">
        <f t="array" ref="Q10">IFERROR(INDEX($J$2:$N$97,$P10,2),"")</f>
        <v/>
      </c>
      <c r="R10" t="str" cm="1">
        <f t="array" ref="R10">IFERROR(INDEX($J$2:$N$97,$P10,3),"")</f>
        <v/>
      </c>
      <c r="S10" t="str" cm="1">
        <f t="array" ref="S10">IFERROR(INDEX($J$2:$N$97,$P10,4),"")</f>
        <v/>
      </c>
      <c r="T10" t="str" cm="1">
        <f t="array" ref="T10">IFERROR(INDEX($J$2:$N$97,$P10,5),"")</f>
        <v/>
      </c>
    </row>
    <row r="11" spans="1:20" x14ac:dyDescent="0.3">
      <c r="A11" t="str">
        <f>HelperList!$A$7</f>
        <v>95% of meer biologisch</v>
      </c>
      <c r="B11" t="str">
        <f>HelperList!$A$15</f>
        <v>d) verwerkte landbouwproducten, waaronder aquacultuurproducten, voor gebruik als levensmiddel</v>
      </c>
      <c r="C11" s="17" t="s">
        <v>164</v>
      </c>
      <c r="D11" s="17" t="s">
        <v>165</v>
      </c>
      <c r="E11" s="17" t="s">
        <v>166</v>
      </c>
      <c r="F11" s="17" t="s">
        <v>167</v>
      </c>
      <c r="G11">
        <f>ROWS($A$2:A11)</f>
        <v>10</v>
      </c>
      <c r="H11" t="str">
        <f>IF('bio cld pf'!$E$19=HelperProductgroups!A11,HelperProductgroups!G11,"")</f>
        <v/>
      </c>
      <c r="I11" t="str">
        <f>IFERROR(SMALL($H$2:$H$97,ROWS($H$2:H11)),"")</f>
        <v/>
      </c>
      <c r="J11" t="str" cm="1">
        <f t="array" ref="J11">IFERROR(INDEX($A$2:$F$98,$I11,2),"")</f>
        <v/>
      </c>
      <c r="K11" t="str" cm="1">
        <f t="array" ref="K11">IFERROR(INDEX($A$2:$F$98,$I11,3),"")</f>
        <v/>
      </c>
      <c r="L11" t="str" cm="1">
        <f t="array" ref="L11">IFERROR(INDEX($A$2:$F$98,$I11,4),"")</f>
        <v/>
      </c>
      <c r="M11" t="str" cm="1">
        <f t="array" ref="M11">IFERROR(INDEX($A$2:$F$98,$I11,5),"")</f>
        <v/>
      </c>
      <c r="N11" t="str" cm="1">
        <f t="array" ref="N11">IFERROR(INDEX($A$2:$F$98,$I11,6),"")</f>
        <v/>
      </c>
      <c r="O11">
        <f>IF('bio cld pf'!$E$20=HelperProductgroups!J11,HelperProductgroups!G11,"")</f>
        <v>10</v>
      </c>
      <c r="P11">
        <f>IFERROR(SMALL($O$2:$O$98,ROWS($O$2:O11)),"")</f>
        <v>10</v>
      </c>
      <c r="Q11" t="str" cm="1">
        <f t="array" ref="Q11">IFERROR(INDEX($J$2:$N$97,$P11,2),"")</f>
        <v/>
      </c>
      <c r="R11" t="str" cm="1">
        <f t="array" ref="R11">IFERROR(INDEX($J$2:$N$97,$P11,3),"")</f>
        <v/>
      </c>
      <c r="S11" t="str" cm="1">
        <f t="array" ref="S11">IFERROR(INDEX($J$2:$N$97,$P11,4),"")</f>
        <v/>
      </c>
      <c r="T11" t="str" cm="1">
        <f t="array" ref="T11">IFERROR(INDEX($J$2:$N$97,$P11,5),"")</f>
        <v/>
      </c>
    </row>
    <row r="12" spans="1:20" x14ac:dyDescent="0.3">
      <c r="A12" t="str">
        <f>HelperList!$A$7</f>
        <v>95% of meer biologisch</v>
      </c>
      <c r="B12" t="str">
        <f>HelperList!$A$15</f>
        <v>d) verwerkte landbouwproducten, waaronder aquacultuurproducten, voor gebruik als levensmiddel</v>
      </c>
      <c r="C12" s="17" t="s">
        <v>168</v>
      </c>
      <c r="D12" s="17" t="s">
        <v>169</v>
      </c>
      <c r="E12" s="17" t="s">
        <v>170</v>
      </c>
      <c r="F12" s="17" t="s">
        <v>171</v>
      </c>
      <c r="G12">
        <f>ROWS($A$2:A12)</f>
        <v>11</v>
      </c>
      <c r="H12" t="str">
        <f>IF('bio cld pf'!$E$19=HelperProductgroups!A12,HelperProductgroups!G12,"")</f>
        <v/>
      </c>
      <c r="I12" t="str">
        <f>IFERROR(SMALL($H$2:$H$97,ROWS($H$2:H12)),"")</f>
        <v/>
      </c>
      <c r="J12" t="str" cm="1">
        <f t="array" ref="J12">IFERROR(INDEX($A$2:$F$98,$I12,2),"")</f>
        <v/>
      </c>
      <c r="K12" t="str" cm="1">
        <f t="array" ref="K12">IFERROR(INDEX($A$2:$F$98,$I12,3),"")</f>
        <v/>
      </c>
      <c r="L12" t="str" cm="1">
        <f t="array" ref="L12">IFERROR(INDEX($A$2:$F$98,$I12,4),"")</f>
        <v/>
      </c>
      <c r="M12" t="str" cm="1">
        <f t="array" ref="M12">IFERROR(INDEX($A$2:$F$98,$I12,5),"")</f>
        <v/>
      </c>
      <c r="N12" t="str" cm="1">
        <f t="array" ref="N12">IFERROR(INDEX($A$2:$F$98,$I12,6),"")</f>
        <v/>
      </c>
      <c r="O12">
        <f>IF('bio cld pf'!$E$20=HelperProductgroups!J12,HelperProductgroups!G12,"")</f>
        <v>11</v>
      </c>
      <c r="P12">
        <f>IFERROR(SMALL($O$2:$O$98,ROWS($O$2:O12)),"")</f>
        <v>11</v>
      </c>
      <c r="Q12" t="str" cm="1">
        <f t="array" ref="Q12">IFERROR(INDEX($J$2:$N$97,$P12,2),"")</f>
        <v/>
      </c>
      <c r="R12" t="str" cm="1">
        <f t="array" ref="R12">IFERROR(INDEX($J$2:$N$97,$P12,3),"")</f>
        <v/>
      </c>
      <c r="S12" t="str" cm="1">
        <f t="array" ref="S12">IFERROR(INDEX($J$2:$N$97,$P12,4),"")</f>
        <v/>
      </c>
      <c r="T12" t="str" cm="1">
        <f t="array" ref="T12">IFERROR(INDEX($J$2:$N$97,$P12,5),"")</f>
        <v/>
      </c>
    </row>
    <row r="13" spans="1:20" x14ac:dyDescent="0.3">
      <c r="A13" t="str">
        <f>HelperList!$A$7</f>
        <v>95% of meer biologisch</v>
      </c>
      <c r="B13" t="str">
        <f>HelperList!$A$15</f>
        <v>d) verwerkte landbouwproducten, waaronder aquacultuurproducten, voor gebruik als levensmiddel</v>
      </c>
      <c r="C13" s="17" t="s">
        <v>172</v>
      </c>
      <c r="D13" s="17" t="s">
        <v>173</v>
      </c>
      <c r="E13" s="17" t="s">
        <v>174</v>
      </c>
      <c r="F13" s="17" t="s">
        <v>175</v>
      </c>
      <c r="G13">
        <f>ROWS($A$2:A13)</f>
        <v>12</v>
      </c>
      <c r="H13" t="str">
        <f>IF('bio cld pf'!$E$19=HelperProductgroups!A13,HelperProductgroups!G13,"")</f>
        <v/>
      </c>
      <c r="I13" t="str">
        <f>IFERROR(SMALL($H$2:$H$97,ROWS($H$2:H13)),"")</f>
        <v/>
      </c>
      <c r="J13" t="str" cm="1">
        <f t="array" ref="J13">IFERROR(INDEX($A$2:$F$98,$I13,2),"")</f>
        <v/>
      </c>
      <c r="K13" t="str" cm="1">
        <f t="array" ref="K13">IFERROR(INDEX($A$2:$F$98,$I13,3),"")</f>
        <v/>
      </c>
      <c r="L13" t="str" cm="1">
        <f t="array" ref="L13">IFERROR(INDEX($A$2:$F$98,$I13,4),"")</f>
        <v/>
      </c>
      <c r="M13" t="str" cm="1">
        <f t="array" ref="M13">IFERROR(INDEX($A$2:$F$98,$I13,5),"")</f>
        <v/>
      </c>
      <c r="N13" t="str" cm="1">
        <f t="array" ref="N13">IFERROR(INDEX($A$2:$F$98,$I13,6),"")</f>
        <v/>
      </c>
      <c r="O13">
        <f>IF('bio cld pf'!$E$20=HelperProductgroups!J13,HelperProductgroups!G13,"")</f>
        <v>12</v>
      </c>
      <c r="P13">
        <f>IFERROR(SMALL($O$2:$O$98,ROWS($O$2:O13)),"")</f>
        <v>12</v>
      </c>
      <c r="Q13" t="str" cm="1">
        <f t="array" ref="Q13">IFERROR(INDEX($J$2:$N$97,$P13,2),"")</f>
        <v/>
      </c>
      <c r="R13" t="str" cm="1">
        <f t="array" ref="R13">IFERROR(INDEX($J$2:$N$97,$P13,3),"")</f>
        <v/>
      </c>
      <c r="S13" t="str" cm="1">
        <f t="array" ref="S13">IFERROR(INDEX($J$2:$N$97,$P13,4),"")</f>
        <v/>
      </c>
      <c r="T13" t="str" cm="1">
        <f t="array" ref="T13">IFERROR(INDEX($J$2:$N$97,$P13,5),"")</f>
        <v/>
      </c>
    </row>
    <row r="14" spans="1:20" x14ac:dyDescent="0.3">
      <c r="A14" t="str">
        <f>HelperList!$A$7</f>
        <v>95% of meer biologisch</v>
      </c>
      <c r="B14" t="str">
        <f>HelperList!$A$15</f>
        <v>d) verwerkte landbouwproducten, waaronder aquacultuurproducten, voor gebruik als levensmiddel</v>
      </c>
      <c r="C14" s="17" t="s">
        <v>176</v>
      </c>
      <c r="D14" s="17" t="s">
        <v>177</v>
      </c>
      <c r="E14" s="17" t="s">
        <v>178</v>
      </c>
      <c r="F14" s="17" t="s">
        <v>179</v>
      </c>
      <c r="G14">
        <f>ROWS($A$2:A14)</f>
        <v>13</v>
      </c>
      <c r="H14" t="str">
        <f>IF('bio cld pf'!$E$19=HelperProductgroups!A14,HelperProductgroups!G14,"")</f>
        <v/>
      </c>
      <c r="I14" t="str">
        <f>IFERROR(SMALL($H$2:$H$97,ROWS($H$2:H14)),"")</f>
        <v/>
      </c>
      <c r="J14" t="str" cm="1">
        <f t="array" ref="J14">IFERROR(INDEX($A$2:$F$98,$I14,2),"")</f>
        <v/>
      </c>
      <c r="K14" t="str" cm="1">
        <f t="array" ref="K14">IFERROR(INDEX($A$2:$F$98,$I14,3),"")</f>
        <v/>
      </c>
      <c r="L14" t="str" cm="1">
        <f t="array" ref="L14">IFERROR(INDEX($A$2:$F$98,$I14,4),"")</f>
        <v/>
      </c>
      <c r="M14" t="str" cm="1">
        <f t="array" ref="M14">IFERROR(INDEX($A$2:$F$98,$I14,5),"")</f>
        <v/>
      </c>
      <c r="N14" t="str" cm="1">
        <f t="array" ref="N14">IFERROR(INDEX($A$2:$F$98,$I14,6),"")</f>
        <v/>
      </c>
      <c r="O14">
        <f>IF('bio cld pf'!$E$20=HelperProductgroups!J14,HelperProductgroups!G14,"")</f>
        <v>13</v>
      </c>
      <c r="P14">
        <f>IFERROR(SMALL($O$2:$O$98,ROWS($O$2:O14)),"")</f>
        <v>13</v>
      </c>
      <c r="Q14" t="str" cm="1">
        <f t="array" ref="Q14">IFERROR(INDEX($J$2:$N$97,$P14,2),"")</f>
        <v/>
      </c>
      <c r="R14" t="str" cm="1">
        <f t="array" ref="R14">IFERROR(INDEX($J$2:$N$97,$P14,3),"")</f>
        <v/>
      </c>
      <c r="S14" t="str" cm="1">
        <f t="array" ref="S14">IFERROR(INDEX($J$2:$N$97,$P14,4),"")</f>
        <v/>
      </c>
      <c r="T14" t="str" cm="1">
        <f t="array" ref="T14">IFERROR(INDEX($J$2:$N$97,$P14,5),"")</f>
        <v/>
      </c>
    </row>
    <row r="15" spans="1:20" x14ac:dyDescent="0.3">
      <c r="A15" t="str">
        <f>HelperList!$A$7</f>
        <v>95% of meer biologisch</v>
      </c>
      <c r="B15" t="str">
        <f>HelperList!$A$15</f>
        <v>d) verwerkte landbouwproducten, waaronder aquacultuurproducten, voor gebruik als levensmiddel</v>
      </c>
      <c r="C15" s="17" t="s">
        <v>75</v>
      </c>
      <c r="D15" s="17" t="s">
        <v>76</v>
      </c>
      <c r="E15" s="17" t="s">
        <v>77</v>
      </c>
      <c r="F15" s="17" t="s">
        <v>78</v>
      </c>
      <c r="G15">
        <f>ROWS($A$2:A15)</f>
        <v>14</v>
      </c>
      <c r="H15" t="str">
        <f>IF('bio cld pf'!$E$19=HelperProductgroups!A15,HelperProductgroups!G15,"")</f>
        <v/>
      </c>
      <c r="I15" t="str">
        <f>IFERROR(SMALL($H$2:$H$97,ROWS($H$2:H15)),"")</f>
        <v/>
      </c>
      <c r="J15" t="str" cm="1">
        <f t="array" ref="J15">IFERROR(INDEX($A$2:$F$98,$I15,2),"")</f>
        <v/>
      </c>
      <c r="K15" t="str" cm="1">
        <f t="array" ref="K15">IFERROR(INDEX($A$2:$F$98,$I15,3),"")</f>
        <v/>
      </c>
      <c r="L15" t="str" cm="1">
        <f t="array" ref="L15">IFERROR(INDEX($A$2:$F$98,$I15,4),"")</f>
        <v/>
      </c>
      <c r="M15" t="str" cm="1">
        <f t="array" ref="M15">IFERROR(INDEX($A$2:$F$98,$I15,5),"")</f>
        <v/>
      </c>
      <c r="N15" t="str" cm="1">
        <f t="array" ref="N15">IFERROR(INDEX($A$2:$F$98,$I15,6),"")</f>
        <v/>
      </c>
      <c r="O15">
        <f>IF('bio cld pf'!$E$20=HelperProductgroups!J15,HelperProductgroups!G15,"")</f>
        <v>14</v>
      </c>
      <c r="P15">
        <f>IFERROR(SMALL($O$2:$O$98,ROWS($O$2:O15)),"")</f>
        <v>14</v>
      </c>
      <c r="Q15" t="str" cm="1">
        <f t="array" ref="Q15">IFERROR(INDEX($J$2:$N$97,$P15,2),"")</f>
        <v/>
      </c>
      <c r="R15" t="str" cm="1">
        <f t="array" ref="R15">IFERROR(INDEX($J$2:$N$97,$P15,3),"")</f>
        <v/>
      </c>
      <c r="S15" t="str" cm="1">
        <f t="array" ref="S15">IFERROR(INDEX($J$2:$N$97,$P15,4),"")</f>
        <v/>
      </c>
      <c r="T15" t="str" cm="1">
        <f t="array" ref="T15">IFERROR(INDEX($J$2:$N$97,$P15,5),"")</f>
        <v/>
      </c>
    </row>
    <row r="16" spans="1:20" x14ac:dyDescent="0.3">
      <c r="A16" t="str">
        <f>HelperList!$A$7</f>
        <v>95% of meer biologisch</v>
      </c>
      <c r="B16" t="str">
        <f>HelperList!$A$15</f>
        <v>d) verwerkte landbouwproducten, waaronder aquacultuurproducten, voor gebruik als levensmiddel</v>
      </c>
      <c r="C16" s="17" t="s">
        <v>79</v>
      </c>
      <c r="D16" s="17" t="s">
        <v>80</v>
      </c>
      <c r="E16" s="17" t="s">
        <v>81</v>
      </c>
      <c r="F16" s="17" t="s">
        <v>82</v>
      </c>
      <c r="G16">
        <f>ROWS($A$2:A16)</f>
        <v>15</v>
      </c>
      <c r="H16" t="str">
        <f>IF('bio cld pf'!$E$19=HelperProductgroups!A16,HelperProductgroups!G16,"")</f>
        <v/>
      </c>
      <c r="I16" t="str">
        <f>IFERROR(SMALL($H$2:$H$97,ROWS($H$2:H16)),"")</f>
        <v/>
      </c>
      <c r="J16" t="str" cm="1">
        <f t="array" ref="J16">IFERROR(INDEX($A$2:$F$98,$I16,2),"")</f>
        <v/>
      </c>
      <c r="K16" t="str" cm="1">
        <f t="array" ref="K16">IFERROR(INDEX($A$2:$F$98,$I16,3),"")</f>
        <v/>
      </c>
      <c r="L16" t="str" cm="1">
        <f t="array" ref="L16">IFERROR(INDEX($A$2:$F$98,$I16,4),"")</f>
        <v/>
      </c>
      <c r="M16" t="str" cm="1">
        <f t="array" ref="M16">IFERROR(INDEX($A$2:$F$98,$I16,5),"")</f>
        <v/>
      </c>
      <c r="N16" t="str" cm="1">
        <f t="array" ref="N16">IFERROR(INDEX($A$2:$F$98,$I16,6),"")</f>
        <v/>
      </c>
      <c r="O16">
        <f>IF('bio cld pf'!$E$20=HelperProductgroups!J16,HelperProductgroups!G16,"")</f>
        <v>15</v>
      </c>
      <c r="P16">
        <f>IFERROR(SMALL($O$2:$O$98,ROWS($O$2:O16)),"")</f>
        <v>15</v>
      </c>
      <c r="Q16" t="str" cm="1">
        <f t="array" ref="Q16">IFERROR(INDEX($J$2:$N$97,$P16,2),"")</f>
        <v/>
      </c>
      <c r="R16" t="str" cm="1">
        <f t="array" ref="R16">IFERROR(INDEX($J$2:$N$97,$P16,3),"")</f>
        <v/>
      </c>
      <c r="S16" t="str" cm="1">
        <f t="array" ref="S16">IFERROR(INDEX($J$2:$N$97,$P16,4),"")</f>
        <v/>
      </c>
      <c r="T16" t="str" cm="1">
        <f t="array" ref="T16">IFERROR(INDEX($J$2:$N$97,$P16,5),"")</f>
        <v/>
      </c>
    </row>
    <row r="17" spans="1:20" x14ac:dyDescent="0.3">
      <c r="A17" t="str">
        <f>HelperList!$A$7</f>
        <v>95% of meer biologisch</v>
      </c>
      <c r="B17" t="str">
        <f>HelperList!$A$15</f>
        <v>d) verwerkte landbouwproducten, waaronder aquacultuurproducten, voor gebruik als levensmiddel</v>
      </c>
      <c r="C17" s="17" t="s">
        <v>287</v>
      </c>
      <c r="D17" s="17" t="s">
        <v>288</v>
      </c>
      <c r="E17" s="17" t="s">
        <v>289</v>
      </c>
      <c r="F17" s="17" t="s">
        <v>290</v>
      </c>
      <c r="G17">
        <f>ROWS($A$2:A17)</f>
        <v>16</v>
      </c>
      <c r="H17" t="str">
        <f>IF('bio cld pf'!$E$19=HelperProductgroups!A17,HelperProductgroups!G17,"")</f>
        <v/>
      </c>
      <c r="I17" t="str">
        <f>IFERROR(SMALL($H$2:$H$97,ROWS($H$2:H17)),"")</f>
        <v/>
      </c>
      <c r="J17" t="str" cm="1">
        <f t="array" ref="J17">IFERROR(INDEX($A$2:$F$98,$I17,2),"")</f>
        <v/>
      </c>
      <c r="K17" t="str" cm="1">
        <f t="array" ref="K17">IFERROR(INDEX($A$2:$F$98,$I17,3),"")</f>
        <v/>
      </c>
      <c r="L17" t="str" cm="1">
        <f t="array" ref="L17">IFERROR(INDEX($A$2:$F$98,$I17,4),"")</f>
        <v/>
      </c>
      <c r="M17" t="str" cm="1">
        <f t="array" ref="M17">IFERROR(INDEX($A$2:$F$98,$I17,5),"")</f>
        <v/>
      </c>
      <c r="N17" t="str" cm="1">
        <f t="array" ref="N17">IFERROR(INDEX($A$2:$F$98,$I17,6),"")</f>
        <v/>
      </c>
      <c r="O17">
        <f>IF('bio cld pf'!$E$20=HelperProductgroups!J17,HelperProductgroups!G17,"")</f>
        <v>16</v>
      </c>
      <c r="P17">
        <f>IFERROR(SMALL($O$2:$O$98,ROWS($O$2:O17)),"")</f>
        <v>16</v>
      </c>
      <c r="Q17" t="str" cm="1">
        <f t="array" ref="Q17">IFERROR(INDEX($J$2:$N$97,$P17,2),"")</f>
        <v/>
      </c>
      <c r="R17" t="str" cm="1">
        <f t="array" ref="R17">IFERROR(INDEX($J$2:$N$97,$P17,3),"")</f>
        <v/>
      </c>
      <c r="S17" t="str" cm="1">
        <f t="array" ref="S17">IFERROR(INDEX($J$2:$N$97,$P17,4),"")</f>
        <v/>
      </c>
      <c r="T17" t="str" cm="1">
        <f t="array" ref="T17">IFERROR(INDEX($J$2:$N$97,$P17,5),"")</f>
        <v/>
      </c>
    </row>
    <row r="18" spans="1:20" x14ac:dyDescent="0.3">
      <c r="A18" t="str">
        <f>HelperList!$A$7</f>
        <v>95% of meer biologisch</v>
      </c>
      <c r="B18" t="str">
        <f>HelperList!$A$15</f>
        <v>d) verwerkte landbouwproducten, waaronder aquacultuurproducten, voor gebruik als levensmiddel</v>
      </c>
      <c r="C18" s="17" t="s">
        <v>87</v>
      </c>
      <c r="D18" s="17" t="s">
        <v>88</v>
      </c>
      <c r="E18" s="17" t="s">
        <v>89</v>
      </c>
      <c r="F18" s="17" t="s">
        <v>90</v>
      </c>
      <c r="G18">
        <f>ROWS($A$2:A18)</f>
        <v>17</v>
      </c>
      <c r="H18" t="str">
        <f>IF('bio cld pf'!$E$19=HelperProductgroups!A18,HelperProductgroups!G18,"")</f>
        <v/>
      </c>
      <c r="I18" t="str">
        <f>IFERROR(SMALL($H$2:$H$97,ROWS($H$2:H18)),"")</f>
        <v/>
      </c>
      <c r="J18" t="str" cm="1">
        <f t="array" ref="J18">IFERROR(INDEX($A$2:$F$98,$I18,2),"")</f>
        <v/>
      </c>
      <c r="K18" t="str" cm="1">
        <f t="array" ref="K18">IFERROR(INDEX($A$2:$F$98,$I18,3),"")</f>
        <v/>
      </c>
      <c r="L18" t="str" cm="1">
        <f t="array" ref="L18">IFERROR(INDEX($A$2:$F$98,$I18,4),"")</f>
        <v/>
      </c>
      <c r="M18" t="str" cm="1">
        <f t="array" ref="M18">IFERROR(INDEX($A$2:$F$98,$I18,5),"")</f>
        <v/>
      </c>
      <c r="N18" t="str" cm="1">
        <f t="array" ref="N18">IFERROR(INDEX($A$2:$F$98,$I18,6),"")</f>
        <v/>
      </c>
      <c r="O18">
        <f>IF('bio cld pf'!$E$20=HelperProductgroups!J18,HelperProductgroups!G18,"")</f>
        <v>17</v>
      </c>
      <c r="P18">
        <f>IFERROR(SMALL($O$2:$O$98,ROWS($O$2:O18)),"")</f>
        <v>17</v>
      </c>
      <c r="Q18" t="str" cm="1">
        <f t="array" ref="Q18">IFERROR(INDEX($J$2:$N$97,$P18,2),"")</f>
        <v/>
      </c>
      <c r="R18" t="str" cm="1">
        <f t="array" ref="R18">IFERROR(INDEX($J$2:$N$97,$P18,3),"")</f>
        <v/>
      </c>
      <c r="S18" t="str" cm="1">
        <f t="array" ref="S18">IFERROR(INDEX($J$2:$N$97,$P18,4),"")</f>
        <v/>
      </c>
      <c r="T18" t="str" cm="1">
        <f t="array" ref="T18">IFERROR(INDEX($J$2:$N$97,$P18,5),"")</f>
        <v/>
      </c>
    </row>
    <row r="19" spans="1:20" x14ac:dyDescent="0.3">
      <c r="A19" t="str">
        <f>HelperList!$A$7</f>
        <v>95% of meer biologisch</v>
      </c>
      <c r="B19" t="str">
        <f>HelperList!$A$15</f>
        <v>d) verwerkte landbouwproducten, waaronder aquacultuurproducten, voor gebruik als levensmiddel</v>
      </c>
      <c r="C19" s="17" t="s">
        <v>291</v>
      </c>
      <c r="D19" s="17" t="s">
        <v>292</v>
      </c>
      <c r="E19" s="17" t="s">
        <v>293</v>
      </c>
      <c r="F19" s="17" t="s">
        <v>294</v>
      </c>
      <c r="G19">
        <f>ROWS($A$2:A19)</f>
        <v>18</v>
      </c>
      <c r="H19" t="str">
        <f>IF('bio cld pf'!$E$19=HelperProductgroups!A19,HelperProductgroups!G19,"")</f>
        <v/>
      </c>
      <c r="I19" t="str">
        <f>IFERROR(SMALL($H$2:$H$97,ROWS($H$2:H19)),"")</f>
        <v/>
      </c>
      <c r="J19" t="str" cm="1">
        <f t="array" ref="J19">IFERROR(INDEX($A$2:$F$98,$I19,2),"")</f>
        <v/>
      </c>
      <c r="K19" t="str" cm="1">
        <f t="array" ref="K19">IFERROR(INDEX($A$2:$F$98,$I19,3),"")</f>
        <v/>
      </c>
      <c r="L19" t="str" cm="1">
        <f t="array" ref="L19">IFERROR(INDEX($A$2:$F$98,$I19,4),"")</f>
        <v/>
      </c>
      <c r="M19" t="str" cm="1">
        <f t="array" ref="M19">IFERROR(INDEX($A$2:$F$98,$I19,5),"")</f>
        <v/>
      </c>
      <c r="N19" t="str" cm="1">
        <f t="array" ref="N19">IFERROR(INDEX($A$2:$F$98,$I19,6),"")</f>
        <v/>
      </c>
      <c r="O19">
        <f>IF('bio cld pf'!$E$20=HelperProductgroups!J19,HelperProductgroups!G19,"")</f>
        <v>18</v>
      </c>
      <c r="P19">
        <f>IFERROR(SMALL($O$2:$O$98,ROWS($O$2:O19)),"")</f>
        <v>18</v>
      </c>
      <c r="Q19" t="str" cm="1">
        <f t="array" ref="Q19">IFERROR(INDEX($J$2:$N$97,$P19,2),"")</f>
        <v/>
      </c>
      <c r="R19" t="str" cm="1">
        <f t="array" ref="R19">IFERROR(INDEX($J$2:$N$97,$P19,3),"")</f>
        <v/>
      </c>
      <c r="S19" t="str" cm="1">
        <f t="array" ref="S19">IFERROR(INDEX($J$2:$N$97,$P19,4),"")</f>
        <v/>
      </c>
      <c r="T19" t="str" cm="1">
        <f t="array" ref="T19">IFERROR(INDEX($J$2:$N$97,$P19,5),"")</f>
        <v/>
      </c>
    </row>
    <row r="20" spans="1:20" x14ac:dyDescent="0.3">
      <c r="A20" t="str">
        <f>HelperList!$A$7</f>
        <v>95% of meer biologisch</v>
      </c>
      <c r="B20" t="str">
        <f>HelperList!$A$15</f>
        <v>d) verwerkte landbouwproducten, waaronder aquacultuurproducten, voor gebruik als levensmiddel</v>
      </c>
      <c r="C20" s="17" t="s">
        <v>302</v>
      </c>
      <c r="D20" s="17" t="s">
        <v>303</v>
      </c>
      <c r="E20" s="17" t="s">
        <v>304</v>
      </c>
      <c r="F20" s="17" t="s">
        <v>305</v>
      </c>
      <c r="G20">
        <f>ROWS($A$2:A20)</f>
        <v>19</v>
      </c>
      <c r="H20" t="str">
        <f>IF('bio cld pf'!$E$19=HelperProductgroups!A20,HelperProductgroups!G20,"")</f>
        <v/>
      </c>
      <c r="I20" t="str">
        <f>IFERROR(SMALL($H$2:$H$97,ROWS($H$2:H20)),"")</f>
        <v/>
      </c>
      <c r="J20" t="str" cm="1">
        <f t="array" ref="J20">IFERROR(INDEX($A$2:$F$98,$I20,2),"")</f>
        <v/>
      </c>
      <c r="K20" t="str" cm="1">
        <f t="array" ref="K20">IFERROR(INDEX($A$2:$F$98,$I20,3),"")</f>
        <v/>
      </c>
      <c r="L20" t="str" cm="1">
        <f t="array" ref="L20">IFERROR(INDEX($A$2:$F$98,$I20,4),"")</f>
        <v/>
      </c>
      <c r="M20" t="str" cm="1">
        <f t="array" ref="M20">IFERROR(INDEX($A$2:$F$98,$I20,5),"")</f>
        <v/>
      </c>
      <c r="N20" t="str" cm="1">
        <f t="array" ref="N20">IFERROR(INDEX($A$2:$F$98,$I20,6),"")</f>
        <v/>
      </c>
      <c r="O20">
        <f>IF('bio cld pf'!$E$20=HelperProductgroups!J20,HelperProductgroups!G20,"")</f>
        <v>19</v>
      </c>
      <c r="P20">
        <f>IFERROR(SMALL($O$2:$O$98,ROWS($O$2:O20)),"")</f>
        <v>19</v>
      </c>
      <c r="Q20" t="str" cm="1">
        <f t="array" ref="Q20">IFERROR(INDEX($J$2:$N$97,$P20,2),"")</f>
        <v/>
      </c>
      <c r="R20" t="str" cm="1">
        <f t="array" ref="R20">IFERROR(INDEX($J$2:$N$97,$P20,3),"")</f>
        <v/>
      </c>
      <c r="S20" t="str" cm="1">
        <f t="array" ref="S20">IFERROR(INDEX($J$2:$N$97,$P20,4),"")</f>
        <v/>
      </c>
      <c r="T20" t="str" cm="1">
        <f t="array" ref="T20">IFERROR(INDEX($J$2:$N$97,$P20,5),"")</f>
        <v/>
      </c>
    </row>
    <row r="21" spans="1:20" x14ac:dyDescent="0.3">
      <c r="A21" t="str">
        <f>HelperList!$A$7</f>
        <v>95% of meer biologisch</v>
      </c>
      <c r="B21" t="str">
        <f>HelperList!$A$15</f>
        <v>d) verwerkte landbouwproducten, waaronder aquacultuurproducten, voor gebruik als levensmiddel</v>
      </c>
      <c r="C21" s="17" t="s">
        <v>306</v>
      </c>
      <c r="D21" s="17" t="s">
        <v>579</v>
      </c>
      <c r="E21" s="17" t="s">
        <v>307</v>
      </c>
      <c r="F21" s="17" t="s">
        <v>308</v>
      </c>
      <c r="G21">
        <f>ROWS($A$2:A21)</f>
        <v>20</v>
      </c>
      <c r="H21" t="str">
        <f>IF('bio cld pf'!$E$19=HelperProductgroups!A21,HelperProductgroups!G21,"")</f>
        <v/>
      </c>
      <c r="I21" t="str">
        <f>IFERROR(SMALL($H$2:$H$97,ROWS($H$2:H21)),"")</f>
        <v/>
      </c>
      <c r="J21" t="str" cm="1">
        <f t="array" ref="J21">IFERROR(INDEX($A$2:$F$98,$I21,2),"")</f>
        <v/>
      </c>
      <c r="K21" t="str" cm="1">
        <f t="array" ref="K21">IFERROR(INDEX($A$2:$F$98,$I21,3),"")</f>
        <v/>
      </c>
      <c r="L21" t="str" cm="1">
        <f t="array" ref="L21">IFERROR(INDEX($A$2:$F$98,$I21,4),"")</f>
        <v/>
      </c>
      <c r="M21" t="str" cm="1">
        <f t="array" ref="M21">IFERROR(INDEX($A$2:$F$98,$I21,5),"")</f>
        <v/>
      </c>
      <c r="N21" t="str" cm="1">
        <f t="array" ref="N21">IFERROR(INDEX($A$2:$F$98,$I21,6),"")</f>
        <v/>
      </c>
      <c r="O21">
        <f>IF('bio cld pf'!$E$20=HelperProductgroups!J21,HelperProductgroups!G21,"")</f>
        <v>20</v>
      </c>
      <c r="P21">
        <f>IFERROR(SMALL($O$2:$O$98,ROWS($O$2:O21)),"")</f>
        <v>20</v>
      </c>
      <c r="Q21" t="str" cm="1">
        <f t="array" ref="Q21">IFERROR(INDEX($J$2:$N$97,$P21,2),"")</f>
        <v/>
      </c>
      <c r="R21" t="str" cm="1">
        <f t="array" ref="R21">IFERROR(INDEX($J$2:$N$97,$P21,3),"")</f>
        <v/>
      </c>
      <c r="S21" t="str" cm="1">
        <f t="array" ref="S21">IFERROR(INDEX($J$2:$N$97,$P21,4),"")</f>
        <v/>
      </c>
      <c r="T21" t="str" cm="1">
        <f t="array" ref="T21">IFERROR(INDEX($J$2:$N$97,$P21,5),"")</f>
        <v/>
      </c>
    </row>
    <row r="22" spans="1:20" x14ac:dyDescent="0.3">
      <c r="A22" t="str">
        <f>HelperList!$A$7</f>
        <v>95% of meer biologisch</v>
      </c>
      <c r="B22" t="str">
        <f>HelperList!$A$13</f>
        <v>b) dieren en onverwerkte dierlijke producten</v>
      </c>
      <c r="C22" s="17" t="s">
        <v>180</v>
      </c>
      <c r="D22" s="17" t="s">
        <v>181</v>
      </c>
      <c r="E22" s="17" t="s">
        <v>182</v>
      </c>
      <c r="F22" s="17" t="s">
        <v>183</v>
      </c>
      <c r="G22">
        <f>ROWS($A$2:A22)</f>
        <v>21</v>
      </c>
      <c r="H22" t="str">
        <f>IF('bio cld pf'!$E$19=HelperProductgroups!A22,HelperProductgroups!G22,"")</f>
        <v/>
      </c>
      <c r="I22" t="str">
        <f>IFERROR(SMALL($H$2:$H$97,ROWS($H$2:H22)),"")</f>
        <v/>
      </c>
      <c r="J22" t="str" cm="1">
        <f t="array" ref="J22">IFERROR(INDEX($A$2:$F$98,$I22,2),"")</f>
        <v/>
      </c>
      <c r="K22" t="str" cm="1">
        <f t="array" ref="K22">IFERROR(INDEX($A$2:$F$98,$I22,3),"")</f>
        <v/>
      </c>
      <c r="L22" t="str" cm="1">
        <f t="array" ref="L22">IFERROR(INDEX($A$2:$F$98,$I22,4),"")</f>
        <v/>
      </c>
      <c r="M22" t="str" cm="1">
        <f t="array" ref="M22">IFERROR(INDEX($A$2:$F$98,$I22,5),"")</f>
        <v/>
      </c>
      <c r="N22" t="str" cm="1">
        <f t="array" ref="N22">IFERROR(INDEX($A$2:$F$98,$I22,6),"")</f>
        <v/>
      </c>
      <c r="O22">
        <f>IF('bio cld pf'!$E$20=HelperProductgroups!J22,HelperProductgroups!G22,"")</f>
        <v>21</v>
      </c>
      <c r="P22">
        <f>IFERROR(SMALL($O$2:$O$98,ROWS($O$2:O22)),"")</f>
        <v>21</v>
      </c>
      <c r="Q22" t="str" cm="1">
        <f t="array" ref="Q22">IFERROR(INDEX($J$2:$N$97,$P22,2),"")</f>
        <v/>
      </c>
      <c r="R22" t="str" cm="1">
        <f t="array" ref="R22">IFERROR(INDEX($J$2:$N$97,$P22,3),"")</f>
        <v/>
      </c>
      <c r="S22" t="str" cm="1">
        <f t="array" ref="S22">IFERROR(INDEX($J$2:$N$97,$P22,4),"")</f>
        <v/>
      </c>
      <c r="T22" t="str" cm="1">
        <f t="array" ref="T22">IFERROR(INDEX($J$2:$N$97,$P22,5),"")</f>
        <v/>
      </c>
    </row>
    <row r="23" spans="1:20" x14ac:dyDescent="0.3">
      <c r="A23" t="str">
        <f>HelperList!$A$7</f>
        <v>95% of meer biologisch</v>
      </c>
      <c r="B23" t="str">
        <f>HelperList!$A$15</f>
        <v>d) verwerkte landbouwproducten, waaronder aquacultuurproducten, voor gebruik als levensmiddel</v>
      </c>
      <c r="C23" s="17" t="s">
        <v>580</v>
      </c>
      <c r="D23" s="17" t="s">
        <v>581</v>
      </c>
      <c r="E23" s="17" t="s">
        <v>582</v>
      </c>
      <c r="F23" s="17" t="s">
        <v>583</v>
      </c>
      <c r="G23">
        <f>ROWS($A$2:A23)</f>
        <v>22</v>
      </c>
      <c r="H23" t="str">
        <f>IF('bio cld pf'!$E$19=HelperProductgroups!A23,HelperProductgroups!G23,"")</f>
        <v/>
      </c>
      <c r="I23" t="str">
        <f>IFERROR(SMALL($H$2:$H$97,ROWS($H$2:H23)),"")</f>
        <v/>
      </c>
      <c r="J23" t="str" cm="1">
        <f t="array" ref="J23">IFERROR(INDEX($A$2:$F$98,$I23,2),"")</f>
        <v/>
      </c>
      <c r="K23" t="str" cm="1">
        <f t="array" ref="K23">IFERROR(INDEX($A$2:$F$98,$I23,3),"")</f>
        <v/>
      </c>
      <c r="L23" t="str" cm="1">
        <f t="array" ref="L23">IFERROR(INDEX($A$2:$F$98,$I23,4),"")</f>
        <v/>
      </c>
      <c r="M23" t="str" cm="1">
        <f t="array" ref="M23">IFERROR(INDEX($A$2:$F$98,$I23,5),"")</f>
        <v/>
      </c>
      <c r="N23" t="str" cm="1">
        <f t="array" ref="N23">IFERROR(INDEX($A$2:$F$98,$I23,6),"")</f>
        <v/>
      </c>
      <c r="O23">
        <f>IF('bio cld pf'!$E$20=HelperProductgroups!J23,HelperProductgroups!G23,"")</f>
        <v>22</v>
      </c>
      <c r="P23">
        <f>IFERROR(SMALL($O$2:$O$98,ROWS($O$2:O23)),"")</f>
        <v>22</v>
      </c>
      <c r="Q23" t="str" cm="1">
        <f t="array" ref="Q23">IFERROR(INDEX($J$2:$N$97,$P23,2),"")</f>
        <v/>
      </c>
      <c r="R23" t="str" cm="1">
        <f t="array" ref="R23">IFERROR(INDEX($J$2:$N$97,$P23,3),"")</f>
        <v/>
      </c>
      <c r="S23" t="str" cm="1">
        <f t="array" ref="S23">IFERROR(INDEX($J$2:$N$97,$P23,4),"")</f>
        <v/>
      </c>
      <c r="T23" t="str" cm="1">
        <f t="array" ref="T23">IFERROR(INDEX($J$2:$N$97,$P23,5),"")</f>
        <v/>
      </c>
    </row>
    <row r="24" spans="1:20" ht="15" x14ac:dyDescent="0.25">
      <c r="A24" t="str">
        <f>HelperList!$A$7</f>
        <v>95% of meer biologisch</v>
      </c>
      <c r="B24" t="str">
        <f>HelperList!$A$15</f>
        <v>d) verwerkte landbouwproducten, waaronder aquacultuurproducten, voor gebruik als levensmiddel</v>
      </c>
      <c r="C24" s="17" t="s">
        <v>309</v>
      </c>
      <c r="D24" s="17" t="s">
        <v>310</v>
      </c>
      <c r="E24" s="17" t="s">
        <v>311</v>
      </c>
      <c r="F24" s="17" t="s">
        <v>312</v>
      </c>
      <c r="G24">
        <f>ROWS($A$2:A24)</f>
        <v>23</v>
      </c>
      <c r="H24" t="str">
        <f>IF('bio cld pf'!$E$19=HelperProductgroups!A24,HelperProductgroups!G24,"")</f>
        <v/>
      </c>
      <c r="I24" t="str">
        <f>IFERROR(SMALL($H$2:$H$97,ROWS($H$2:H24)),"")</f>
        <v/>
      </c>
      <c r="J24" t="str" cm="1">
        <f t="array" ref="J24">IFERROR(INDEX($A$2:$F$98,$I24,2),"")</f>
        <v/>
      </c>
      <c r="K24" t="str" cm="1">
        <f t="array" ref="K24">IFERROR(INDEX($A$2:$F$98,$I24,3),"")</f>
        <v/>
      </c>
      <c r="L24" t="str" cm="1">
        <f t="array" ref="L24">IFERROR(INDEX($A$2:$F$98,$I24,4),"")</f>
        <v/>
      </c>
      <c r="M24" t="str" cm="1">
        <f t="array" ref="M24">IFERROR(INDEX($A$2:$F$98,$I24,5),"")</f>
        <v/>
      </c>
      <c r="N24" t="str" cm="1">
        <f t="array" ref="N24">IFERROR(INDEX($A$2:$F$98,$I24,6),"")</f>
        <v/>
      </c>
      <c r="O24">
        <f>IF('bio cld pf'!$E$20=HelperProductgroups!J24,HelperProductgroups!G24,"")</f>
        <v>23</v>
      </c>
      <c r="P24">
        <f>IFERROR(SMALL($O$2:$O$98,ROWS($O$2:O24)),"")</f>
        <v>23</v>
      </c>
      <c r="Q24" t="str" cm="1">
        <f t="array" ref="Q24">IFERROR(INDEX($J$2:$N$97,$P24,2),"")</f>
        <v/>
      </c>
      <c r="R24" t="str" cm="1">
        <f t="array" ref="R24">IFERROR(INDEX($J$2:$N$97,$P24,3),"")</f>
        <v/>
      </c>
      <c r="S24" t="str" cm="1">
        <f t="array" ref="S24">IFERROR(INDEX($J$2:$N$97,$P24,4),"")</f>
        <v/>
      </c>
      <c r="T24" t="str" cm="1">
        <f t="array" ref="T24">IFERROR(INDEX($J$2:$N$97,$P24,5),"")</f>
        <v/>
      </c>
    </row>
    <row r="25" spans="1:20" ht="15" x14ac:dyDescent="0.25">
      <c r="A25" t="str">
        <f>HelperList!$A$7</f>
        <v>95% of meer biologisch</v>
      </c>
      <c r="B25" t="str">
        <f>HelperList!$A$15</f>
        <v>d) verwerkte landbouwproducten, waaronder aquacultuurproducten, voor gebruik als levensmiddel</v>
      </c>
      <c r="C25" s="17" t="s">
        <v>83</v>
      </c>
      <c r="D25" s="17" t="s">
        <v>84</v>
      </c>
      <c r="E25" s="17" t="s">
        <v>85</v>
      </c>
      <c r="F25" s="17" t="s">
        <v>86</v>
      </c>
      <c r="G25">
        <f>ROWS($A$2:A25)</f>
        <v>24</v>
      </c>
      <c r="H25" t="str">
        <f>IF('bio cld pf'!$E$19=HelperProductgroups!A25,HelperProductgroups!G25,"")</f>
        <v/>
      </c>
      <c r="I25" t="str">
        <f>IFERROR(SMALL($H$2:$H$97,ROWS($H$2:H25)),"")</f>
        <v/>
      </c>
      <c r="J25" t="str" cm="1">
        <f t="array" ref="J25">IFERROR(INDEX($A$2:$F$98,$I25,2),"")</f>
        <v/>
      </c>
      <c r="K25" t="str" cm="1">
        <f t="array" ref="K25">IFERROR(INDEX($A$2:$F$98,$I25,3),"")</f>
        <v/>
      </c>
      <c r="L25" t="str" cm="1">
        <f t="array" ref="L25">IFERROR(INDEX($A$2:$F$98,$I25,4),"")</f>
        <v/>
      </c>
      <c r="M25" t="str" cm="1">
        <f t="array" ref="M25">IFERROR(INDEX($A$2:$F$98,$I25,5),"")</f>
        <v/>
      </c>
      <c r="N25" t="str" cm="1">
        <f t="array" ref="N25">IFERROR(INDEX($A$2:$F$98,$I25,6),"")</f>
        <v/>
      </c>
      <c r="O25">
        <f>IF('bio cld pf'!$E$20=HelperProductgroups!J25,HelperProductgroups!G25,"")</f>
        <v>24</v>
      </c>
      <c r="P25">
        <f>IFERROR(SMALL($O$2:$O$98,ROWS($O$2:O25)),"")</f>
        <v>24</v>
      </c>
      <c r="Q25" t="str" cm="1">
        <f t="array" ref="Q25">IFERROR(INDEX($J$2:$N$97,$P25,2),"")</f>
        <v/>
      </c>
      <c r="R25" t="str" cm="1">
        <f t="array" ref="R25">IFERROR(INDEX($J$2:$N$97,$P25,3),"")</f>
        <v/>
      </c>
      <c r="S25" t="str" cm="1">
        <f t="array" ref="S25">IFERROR(INDEX($J$2:$N$97,$P25,4),"")</f>
        <v/>
      </c>
      <c r="T25" t="str" cm="1">
        <f t="array" ref="T25">IFERROR(INDEX($J$2:$N$97,$P25,5),"")</f>
        <v/>
      </c>
    </row>
    <row r="26" spans="1:20" ht="15" x14ac:dyDescent="0.25">
      <c r="A26" t="str">
        <f>HelperList!$A$7</f>
        <v>95% of meer biologisch</v>
      </c>
      <c r="B26" t="str">
        <f>HelperList!$A$14</f>
        <v>c) algen en onverwerkte aquacultuurproducten</v>
      </c>
      <c r="C26" s="17" t="s">
        <v>295</v>
      </c>
      <c r="D26" s="17" t="s">
        <v>296</v>
      </c>
      <c r="E26" s="17" t="s">
        <v>297</v>
      </c>
      <c r="F26" s="17" t="s">
        <v>298</v>
      </c>
      <c r="G26">
        <f>ROWS($A$2:A26)</f>
        <v>25</v>
      </c>
      <c r="H26" t="str">
        <f>IF('bio cld pf'!$E$19=HelperProductgroups!A26,HelperProductgroups!G26,"")</f>
        <v/>
      </c>
      <c r="I26" t="str">
        <f>IFERROR(SMALL($H$2:$H$97,ROWS($H$2:H26)),"")</f>
        <v/>
      </c>
      <c r="J26" t="str" cm="1">
        <f t="array" ref="J26">IFERROR(INDEX($A$2:$F$98,$I26,2),"")</f>
        <v/>
      </c>
      <c r="K26" t="str" cm="1">
        <f t="array" ref="K26">IFERROR(INDEX($A$2:$F$98,$I26,3),"")</f>
        <v/>
      </c>
      <c r="L26" t="str" cm="1">
        <f t="array" ref="L26">IFERROR(INDEX($A$2:$F$98,$I26,4),"")</f>
        <v/>
      </c>
      <c r="M26" t="str" cm="1">
        <f t="array" ref="M26">IFERROR(INDEX($A$2:$F$98,$I26,5),"")</f>
        <v/>
      </c>
      <c r="N26" t="str" cm="1">
        <f t="array" ref="N26">IFERROR(INDEX($A$2:$F$98,$I26,6),"")</f>
        <v/>
      </c>
      <c r="O26">
        <f>IF('bio cld pf'!$E$20=HelperProductgroups!J26,HelperProductgroups!G26,"")</f>
        <v>25</v>
      </c>
      <c r="P26">
        <f>IFERROR(SMALL($O$2:$O$98,ROWS($O$2:O26)),"")</f>
        <v>25</v>
      </c>
      <c r="Q26" t="str" cm="1">
        <f t="array" ref="Q26">IFERROR(INDEX($J$2:$N$97,$P26,2),"")</f>
        <v/>
      </c>
      <c r="R26" t="str" cm="1">
        <f t="array" ref="R26">IFERROR(INDEX($J$2:$N$97,$P26,3),"")</f>
        <v/>
      </c>
      <c r="S26" t="str" cm="1">
        <f t="array" ref="S26">IFERROR(INDEX($J$2:$N$97,$P26,4),"")</f>
        <v/>
      </c>
      <c r="T26" t="str" cm="1">
        <f t="array" ref="T26">IFERROR(INDEX($J$2:$N$97,$P26,5),"")</f>
        <v/>
      </c>
    </row>
    <row r="27" spans="1:20" ht="15" x14ac:dyDescent="0.25">
      <c r="A27" t="str">
        <f>HelperList!$A$7</f>
        <v>95% of meer biologisch</v>
      </c>
      <c r="B27" t="str">
        <f>HelperList!$A$12</f>
        <v>a) onverwerkte planten en plantaardige producten, met inbegrip van zaden en ander plantaardig teeltmateriaal</v>
      </c>
      <c r="C27" s="17" t="s">
        <v>678</v>
      </c>
      <c r="D27" s="17" t="s">
        <v>679</v>
      </c>
      <c r="E27" s="17" t="s">
        <v>680</v>
      </c>
      <c r="F27" s="17" t="s">
        <v>681</v>
      </c>
      <c r="G27">
        <f>ROWS($A$2:A27)</f>
        <v>26</v>
      </c>
      <c r="H27" t="str">
        <f>IF('bio cld pf'!$E$19=HelperProductgroups!A27,HelperProductgroups!G27,"")</f>
        <v/>
      </c>
      <c r="I27" t="str">
        <f>IFERROR(SMALL($H$2:$H$97,ROWS($H$2:H27)),"")</f>
        <v/>
      </c>
      <c r="J27" t="str" cm="1">
        <f t="array" ref="J27">IFERROR(INDEX($A$2:$F$98,$I27,2),"")</f>
        <v/>
      </c>
      <c r="K27" t="str" cm="1">
        <f t="array" ref="K27">IFERROR(INDEX($A$2:$F$98,$I27,3),"")</f>
        <v/>
      </c>
      <c r="L27" t="str" cm="1">
        <f t="array" ref="L27">IFERROR(INDEX($A$2:$F$98,$I27,4),"")</f>
        <v/>
      </c>
      <c r="M27" t="str" cm="1">
        <f t="array" ref="M27">IFERROR(INDEX($A$2:$F$98,$I27,5),"")</f>
        <v/>
      </c>
      <c r="N27" t="str" cm="1">
        <f t="array" ref="N27">IFERROR(INDEX($A$2:$F$98,$I27,6),"")</f>
        <v/>
      </c>
      <c r="O27">
        <f>IF('bio cld pf'!$E$20=HelperProductgroups!J27,HelperProductgroups!G27,"")</f>
        <v>26</v>
      </c>
      <c r="P27">
        <f>IFERROR(SMALL($O$2:$O$98,ROWS($O$2:O27)),"")</f>
        <v>26</v>
      </c>
      <c r="Q27" t="str" cm="1">
        <f t="array" ref="Q27">IFERROR(INDEX($J$2:$N$97,$P27,2),"")</f>
        <v/>
      </c>
      <c r="R27" t="str" cm="1">
        <f t="array" ref="R27">IFERROR(INDEX($J$2:$N$97,$P27,3),"")</f>
        <v/>
      </c>
      <c r="S27" t="str" cm="1">
        <f t="array" ref="S27">IFERROR(INDEX($J$2:$N$97,$P27,4),"")</f>
        <v/>
      </c>
      <c r="T27" t="str" cm="1">
        <f t="array" ref="T27">IFERROR(INDEX($J$2:$N$97,$P27,5),"")</f>
        <v/>
      </c>
    </row>
    <row r="28" spans="1:20" ht="15" x14ac:dyDescent="0.25">
      <c r="A28" t="str">
        <f>HelperList!$A$7</f>
        <v>95% of meer biologisch</v>
      </c>
      <c r="B28" t="str">
        <f>HelperList!$A$15</f>
        <v>d) verwerkte landbouwproducten, waaronder aquacultuurproducten, voor gebruik als levensmiddel</v>
      </c>
      <c r="C28" s="17" t="s">
        <v>584</v>
      </c>
      <c r="D28" s="17" t="s">
        <v>585</v>
      </c>
      <c r="E28" s="17" t="s">
        <v>586</v>
      </c>
      <c r="F28" s="17" t="s">
        <v>587</v>
      </c>
      <c r="G28">
        <f>ROWS($A$2:A28)</f>
        <v>27</v>
      </c>
      <c r="H28" t="str">
        <f>IF('bio cld pf'!$E$19=HelperProductgroups!A28,HelperProductgroups!G28,"")</f>
        <v/>
      </c>
      <c r="I28" t="str">
        <f>IFERROR(SMALL($H$2:$H$97,ROWS($H$2:H28)),"")</f>
        <v/>
      </c>
      <c r="J28" t="str" cm="1">
        <f t="array" ref="J28">IFERROR(INDEX($A$2:$F$98,$I28,2),"")</f>
        <v/>
      </c>
      <c r="K28" t="str" cm="1">
        <f t="array" ref="K28">IFERROR(INDEX($A$2:$F$98,$I28,3),"")</f>
        <v/>
      </c>
      <c r="L28" t="str" cm="1">
        <f t="array" ref="L28">IFERROR(INDEX($A$2:$F$98,$I28,4),"")</f>
        <v/>
      </c>
      <c r="M28" t="str" cm="1">
        <f t="array" ref="M28">IFERROR(INDEX($A$2:$F$98,$I28,5),"")</f>
        <v/>
      </c>
      <c r="N28" t="str" cm="1">
        <f t="array" ref="N28">IFERROR(INDEX($A$2:$F$98,$I28,6),"")</f>
        <v/>
      </c>
      <c r="O28">
        <f>IF('bio cld pf'!$E$20=HelperProductgroups!J28,HelperProductgroups!G28,"")</f>
        <v>27</v>
      </c>
      <c r="P28">
        <f>IFERROR(SMALL($O$2:$O$98,ROWS($O$2:O28)),"")</f>
        <v>27</v>
      </c>
      <c r="Q28" t="str" cm="1">
        <f t="array" ref="Q28">IFERROR(INDEX($J$2:$N$97,$P28,2),"")</f>
        <v/>
      </c>
      <c r="R28" t="str" cm="1">
        <f t="array" ref="R28">IFERROR(INDEX($J$2:$N$97,$P28,3),"")</f>
        <v/>
      </c>
      <c r="S28" t="str" cm="1">
        <f t="array" ref="S28">IFERROR(INDEX($J$2:$N$97,$P28,4),"")</f>
        <v/>
      </c>
      <c r="T28" t="str" cm="1">
        <f t="array" ref="T28">IFERROR(INDEX($J$2:$N$97,$P28,5),"")</f>
        <v/>
      </c>
    </row>
    <row r="29" spans="1:20" ht="15" x14ac:dyDescent="0.25">
      <c r="A29" t="str">
        <f>HelperList!$A$7</f>
        <v>95% of meer biologisch</v>
      </c>
      <c r="B29" t="str">
        <f>HelperList!$A$17</f>
        <v>f) wijn</v>
      </c>
      <c r="C29" s="17" t="s">
        <v>188</v>
      </c>
      <c r="D29" s="17" t="s">
        <v>189</v>
      </c>
      <c r="E29" s="17" t="s">
        <v>190</v>
      </c>
      <c r="F29" s="17" t="s">
        <v>191</v>
      </c>
      <c r="G29">
        <f>ROWS($A$2:A29)</f>
        <v>28</v>
      </c>
      <c r="H29" t="str">
        <f>IF('bio cld pf'!$E$19=HelperProductgroups!A29,HelperProductgroups!G29,"")</f>
        <v/>
      </c>
      <c r="I29" t="str">
        <f>IFERROR(SMALL($H$2:$H$97,ROWS($H$2:H29)),"")</f>
        <v/>
      </c>
      <c r="J29" t="str" cm="1">
        <f t="array" ref="J29">IFERROR(INDEX($A$2:$F$98,$I29,2),"")</f>
        <v/>
      </c>
      <c r="K29" t="str" cm="1">
        <f t="array" ref="K29">IFERROR(INDEX($A$2:$F$98,$I29,3),"")</f>
        <v/>
      </c>
      <c r="L29" t="str" cm="1">
        <f t="array" ref="L29">IFERROR(INDEX($A$2:$F$98,$I29,4),"")</f>
        <v/>
      </c>
      <c r="M29" t="str" cm="1">
        <f t="array" ref="M29">IFERROR(INDEX($A$2:$F$98,$I29,5),"")</f>
        <v/>
      </c>
      <c r="N29" t="str" cm="1">
        <f t="array" ref="N29">IFERROR(INDEX($A$2:$F$98,$I29,6),"")</f>
        <v/>
      </c>
      <c r="O29">
        <f>IF('bio cld pf'!$E$20=HelperProductgroups!J29,HelperProductgroups!G29,"")</f>
        <v>28</v>
      </c>
      <c r="P29">
        <f>IFERROR(SMALL($O$2:$O$98,ROWS($O$2:O29)),"")</f>
        <v>28</v>
      </c>
      <c r="Q29" t="str" cm="1">
        <f t="array" ref="Q29">IFERROR(INDEX($J$2:$N$97,$P29,2),"")</f>
        <v/>
      </c>
      <c r="R29" t="str" cm="1">
        <f t="array" ref="R29">IFERROR(INDEX($J$2:$N$97,$P29,3),"")</f>
        <v/>
      </c>
      <c r="S29" t="str" cm="1">
        <f t="array" ref="S29">IFERROR(INDEX($J$2:$N$97,$P29,4),"")</f>
        <v/>
      </c>
      <c r="T29" t="str" cm="1">
        <f t="array" ref="T29">IFERROR(INDEX($J$2:$N$97,$P29,5),"")</f>
        <v/>
      </c>
    </row>
    <row r="30" spans="1:20" ht="15" x14ac:dyDescent="0.25">
      <c r="A30" t="str">
        <f>HelperList!$A$5</f>
        <v>Bijlage I (EU) 2018/848</v>
      </c>
      <c r="B30" t="str">
        <f>HelperList!$A$18</f>
        <v>g) andere in bijlage I bij Verordening (EU) 2018/848 opgenomen of niet onder de voorgaande categorieën vallende producten</v>
      </c>
      <c r="C30" t="s">
        <v>92</v>
      </c>
      <c r="D30" t="s">
        <v>93</v>
      </c>
      <c r="E30" t="s">
        <v>94</v>
      </c>
      <c r="F30" t="s">
        <v>95</v>
      </c>
      <c r="G30">
        <f>ROWS($A$2:A30)</f>
        <v>29</v>
      </c>
      <c r="H30" t="str">
        <f>IF('bio cld pf'!$E$19=HelperProductgroups!A30,HelperProductgroups!G30,"")</f>
        <v/>
      </c>
      <c r="I30" t="str">
        <f>IFERROR(SMALL($H$2:$H$97,ROWS($H$2:H30)),"")</f>
        <v/>
      </c>
      <c r="J30" t="str" cm="1">
        <f t="array" ref="J30">IFERROR(INDEX($A$2:$F$98,$I30,2),"")</f>
        <v/>
      </c>
      <c r="K30" t="str" cm="1">
        <f t="array" ref="K30">IFERROR(INDEX($A$2:$F$98,$I30,3),"")</f>
        <v/>
      </c>
      <c r="L30" t="str" cm="1">
        <f t="array" ref="L30">IFERROR(INDEX($A$2:$F$98,$I30,4),"")</f>
        <v/>
      </c>
      <c r="M30" t="str" cm="1">
        <f t="array" ref="M30">IFERROR(INDEX($A$2:$F$98,$I30,5),"")</f>
        <v/>
      </c>
      <c r="N30" t="str" cm="1">
        <f t="array" ref="N30">IFERROR(INDEX($A$2:$F$98,$I30,6),"")</f>
        <v/>
      </c>
      <c r="O30">
        <f>IF('bio cld pf'!$E$20=HelperProductgroups!J30,HelperProductgroups!G30,"")</f>
        <v>29</v>
      </c>
      <c r="P30">
        <f>IFERROR(SMALL($O$2:$O$98,ROWS($O$2:O30)),"")</f>
        <v>29</v>
      </c>
      <c r="Q30" t="str" cm="1">
        <f t="array" ref="Q30">IFERROR(INDEX($J$2:$N$97,$P30,2),"")</f>
        <v/>
      </c>
      <c r="R30" t="str" cm="1">
        <f t="array" ref="R30">IFERROR(INDEX($J$2:$N$97,$P30,3),"")</f>
        <v/>
      </c>
      <c r="S30" t="str" cm="1">
        <f t="array" ref="S30">IFERROR(INDEX($J$2:$N$97,$P30,4),"")</f>
        <v/>
      </c>
      <c r="T30" t="str" cm="1">
        <f t="array" ref="T30">IFERROR(INDEX($J$2:$N$97,$P30,5),"")</f>
        <v/>
      </c>
    </row>
    <row r="31" spans="1:20" ht="15" x14ac:dyDescent="0.25">
      <c r="A31" t="str">
        <f>HelperList!$A$5</f>
        <v>Bijlage I (EU) 2018/848</v>
      </c>
      <c r="B31" t="str">
        <f>HelperList!$A$18</f>
        <v>g) andere in bijlage I bij Verordening (EU) 2018/848 opgenomen of niet onder de voorgaande categorieën vallende producten</v>
      </c>
      <c r="C31" t="s">
        <v>96</v>
      </c>
      <c r="D31" t="s">
        <v>97</v>
      </c>
      <c r="E31" t="s">
        <v>98</v>
      </c>
      <c r="F31" t="s">
        <v>99</v>
      </c>
      <c r="G31">
        <f>ROWS($A$2:A31)</f>
        <v>30</v>
      </c>
      <c r="H31" t="str">
        <f>IF('bio cld pf'!$E$19=HelperProductgroups!A31,HelperProductgroups!G31,"")</f>
        <v/>
      </c>
      <c r="I31" t="str">
        <f>IFERROR(SMALL($H$2:$H$97,ROWS($H$2:H31)),"")</f>
        <v/>
      </c>
      <c r="J31" t="str" cm="1">
        <f t="array" ref="J31">IFERROR(INDEX($A$2:$F$98,$I31,2),"")</f>
        <v/>
      </c>
      <c r="K31" t="str" cm="1">
        <f t="array" ref="K31">IFERROR(INDEX($A$2:$F$98,$I31,3),"")</f>
        <v/>
      </c>
      <c r="L31" t="str" cm="1">
        <f t="array" ref="L31">IFERROR(INDEX($A$2:$F$98,$I31,4),"")</f>
        <v/>
      </c>
      <c r="M31" t="str" cm="1">
        <f t="array" ref="M31">IFERROR(INDEX($A$2:$F$98,$I31,5),"")</f>
        <v/>
      </c>
      <c r="N31" t="str" cm="1">
        <f t="array" ref="N31">IFERROR(INDEX($A$2:$F$98,$I31,6),"")</f>
        <v/>
      </c>
      <c r="O31">
        <f>IF('bio cld pf'!$E$20=HelperProductgroups!J31,HelperProductgroups!G31,"")</f>
        <v>30</v>
      </c>
      <c r="P31">
        <f>IFERROR(SMALL($O$2:$O$98,ROWS($O$2:O31)),"")</f>
        <v>30</v>
      </c>
      <c r="Q31" t="str" cm="1">
        <f t="array" ref="Q31">IFERROR(INDEX($J$2:$N$97,$P31,2),"")</f>
        <v/>
      </c>
      <c r="R31" t="str" cm="1">
        <f t="array" ref="R31">IFERROR(INDEX($J$2:$N$97,$P31,3),"")</f>
        <v/>
      </c>
      <c r="S31" t="str" cm="1">
        <f t="array" ref="S31">IFERROR(INDEX($J$2:$N$97,$P31,4),"")</f>
        <v/>
      </c>
      <c r="T31" t="str" cm="1">
        <f t="array" ref="T31">IFERROR(INDEX($J$2:$N$97,$P31,5),"")</f>
        <v/>
      </c>
    </row>
    <row r="32" spans="1:20" ht="15" x14ac:dyDescent="0.25">
      <c r="A32" t="str">
        <f>HelperList!$A$5</f>
        <v>Bijlage I (EU) 2018/848</v>
      </c>
      <c r="B32" t="str">
        <f>HelperList!$A$18</f>
        <v>g) andere in bijlage I bij Verordening (EU) 2018/848 opgenomen of niet onder de voorgaande categorieën vallende producten</v>
      </c>
      <c r="C32" t="s">
        <v>100</v>
      </c>
      <c r="D32" t="s">
        <v>101</v>
      </c>
      <c r="E32" t="s">
        <v>102</v>
      </c>
      <c r="F32" t="s">
        <v>103</v>
      </c>
      <c r="G32">
        <f>ROWS($A$2:A32)</f>
        <v>31</v>
      </c>
      <c r="H32" t="str">
        <f>IF('bio cld pf'!$E$19=HelperProductgroups!A32,HelperProductgroups!G32,"")</f>
        <v/>
      </c>
      <c r="I32" t="str">
        <f>IFERROR(SMALL($H$2:$H$97,ROWS($H$2:H32)),"")</f>
        <v/>
      </c>
      <c r="J32" t="str" cm="1">
        <f t="array" ref="J32">IFERROR(INDEX($A$2:$F$98,$I32,2),"")</f>
        <v/>
      </c>
      <c r="K32" t="str" cm="1">
        <f t="array" ref="K32">IFERROR(INDEX($A$2:$F$98,$I32,3),"")</f>
        <v/>
      </c>
      <c r="L32" t="str" cm="1">
        <f t="array" ref="L32">IFERROR(INDEX($A$2:$F$98,$I32,4),"")</f>
        <v/>
      </c>
      <c r="M32" t="str" cm="1">
        <f t="array" ref="M32">IFERROR(INDEX($A$2:$F$98,$I32,5),"")</f>
        <v/>
      </c>
      <c r="N32" t="str" cm="1">
        <f t="array" ref="N32">IFERROR(INDEX($A$2:$F$98,$I32,6),"")</f>
        <v/>
      </c>
      <c r="O32">
        <f>IF('bio cld pf'!$E$20=HelperProductgroups!J32,HelperProductgroups!G32,"")</f>
        <v>31</v>
      </c>
      <c r="P32">
        <f>IFERROR(SMALL($O$2:$O$98,ROWS($O$2:O32)),"")</f>
        <v>31</v>
      </c>
      <c r="Q32" t="str" cm="1">
        <f t="array" ref="Q32">IFERROR(INDEX($J$2:$N$97,$P32,2),"")</f>
        <v/>
      </c>
      <c r="R32" t="str" cm="1">
        <f t="array" ref="R32">IFERROR(INDEX($J$2:$N$97,$P32,3),"")</f>
        <v/>
      </c>
      <c r="S32" t="str" cm="1">
        <f t="array" ref="S32">IFERROR(INDEX($J$2:$N$97,$P32,4),"")</f>
        <v/>
      </c>
      <c r="T32" t="str" cm="1">
        <f t="array" ref="T32">IFERROR(INDEX($J$2:$N$97,$P32,5),"")</f>
        <v/>
      </c>
    </row>
    <row r="33" spans="1:20" ht="15" x14ac:dyDescent="0.25">
      <c r="A33" t="str">
        <f>HelperList!$A$5</f>
        <v>Bijlage I (EU) 2018/848</v>
      </c>
      <c r="B33" t="str">
        <f>HelperList!$A$18</f>
        <v>g) andere in bijlage I bij Verordening (EU) 2018/848 opgenomen of niet onder de voorgaande categorieën vallende producten</v>
      </c>
      <c r="C33" t="s">
        <v>104</v>
      </c>
      <c r="D33" t="s">
        <v>105</v>
      </c>
      <c r="E33" t="s">
        <v>106</v>
      </c>
      <c r="F33" t="s">
        <v>107</v>
      </c>
      <c r="G33">
        <f>ROWS($A$2:A33)</f>
        <v>32</v>
      </c>
      <c r="H33" t="str">
        <f>IF('bio cld pf'!$E$19=HelperProductgroups!A33,HelperProductgroups!G33,"")</f>
        <v/>
      </c>
      <c r="I33" t="str">
        <f>IFERROR(SMALL($H$2:$H$97,ROWS($H$2:H33)),"")</f>
        <v/>
      </c>
      <c r="J33" t="str" cm="1">
        <f t="array" ref="J33">IFERROR(INDEX($A$2:$F$98,$I33,2),"")</f>
        <v/>
      </c>
      <c r="K33" t="str" cm="1">
        <f t="array" ref="K33">IFERROR(INDEX($A$2:$F$98,$I33,3),"")</f>
        <v/>
      </c>
      <c r="L33" t="str" cm="1">
        <f t="array" ref="L33">IFERROR(INDEX($A$2:$F$98,$I33,4),"")</f>
        <v/>
      </c>
      <c r="M33" t="str" cm="1">
        <f t="array" ref="M33">IFERROR(INDEX($A$2:$F$98,$I33,5),"")</f>
        <v/>
      </c>
      <c r="N33" t="str" cm="1">
        <f t="array" ref="N33">IFERROR(INDEX($A$2:$F$98,$I33,6),"")</f>
        <v/>
      </c>
      <c r="O33">
        <f>IF('bio cld pf'!$E$20=HelperProductgroups!J33,HelperProductgroups!G33,"")</f>
        <v>32</v>
      </c>
      <c r="P33">
        <f>IFERROR(SMALL($O$2:$O$98,ROWS($O$2:O33)),"")</f>
        <v>32</v>
      </c>
      <c r="Q33" t="str" cm="1">
        <f t="array" ref="Q33">IFERROR(INDEX($J$2:$N$97,$P33,2),"")</f>
        <v/>
      </c>
      <c r="R33" t="str" cm="1">
        <f t="array" ref="R33">IFERROR(INDEX($J$2:$N$97,$P33,3),"")</f>
        <v/>
      </c>
      <c r="S33" t="str" cm="1">
        <f t="array" ref="S33">IFERROR(INDEX($J$2:$N$97,$P33,4),"")</f>
        <v/>
      </c>
      <c r="T33" t="str" cm="1">
        <f t="array" ref="T33">IFERROR(INDEX($J$2:$N$97,$P33,5),"")</f>
        <v/>
      </c>
    </row>
    <row r="34" spans="1:20" ht="15" x14ac:dyDescent="0.25">
      <c r="A34" t="str">
        <f>HelperList!$A$5</f>
        <v>Bijlage I (EU) 2018/848</v>
      </c>
      <c r="B34" t="str">
        <f>HelperList!$A$18</f>
        <v>g) andere in bijlage I bij Verordening (EU) 2018/848 opgenomen of niet onder de voorgaande categorieën vallende producten</v>
      </c>
      <c r="C34" t="s">
        <v>108</v>
      </c>
      <c r="D34" t="s">
        <v>109</v>
      </c>
      <c r="E34" t="s">
        <v>110</v>
      </c>
      <c r="F34" t="s">
        <v>111</v>
      </c>
      <c r="G34">
        <f>ROWS($A$2:A34)</f>
        <v>33</v>
      </c>
      <c r="H34" t="str">
        <f>IF('bio cld pf'!$E$19=HelperProductgroups!A34,HelperProductgroups!G34,"")</f>
        <v/>
      </c>
      <c r="I34" t="str">
        <f>IFERROR(SMALL($H$2:$H$97,ROWS($H$2:H34)),"")</f>
        <v/>
      </c>
      <c r="J34" t="str" cm="1">
        <f t="array" ref="J34">IFERROR(INDEX($A$2:$F$98,$I34,2),"")</f>
        <v/>
      </c>
      <c r="K34" t="str" cm="1">
        <f t="array" ref="K34">IFERROR(INDEX($A$2:$F$98,$I34,3),"")</f>
        <v/>
      </c>
      <c r="L34" t="str" cm="1">
        <f t="array" ref="L34">IFERROR(INDEX($A$2:$F$98,$I34,4),"")</f>
        <v/>
      </c>
      <c r="M34" t="str" cm="1">
        <f t="array" ref="M34">IFERROR(INDEX($A$2:$F$98,$I34,5),"")</f>
        <v/>
      </c>
      <c r="N34" t="str" cm="1">
        <f t="array" ref="N34">IFERROR(INDEX($A$2:$F$98,$I34,6),"")</f>
        <v/>
      </c>
      <c r="O34">
        <f>IF('bio cld pf'!$E$20=HelperProductgroups!J34,HelperProductgroups!G34,"")</f>
        <v>33</v>
      </c>
      <c r="P34">
        <f>IFERROR(SMALL($O$2:$O$98,ROWS($O$2:O34)),"")</f>
        <v>33</v>
      </c>
      <c r="Q34" t="str" cm="1">
        <f t="array" ref="Q34">IFERROR(INDEX($J$2:$N$97,$P34,2),"")</f>
        <v/>
      </c>
      <c r="R34" t="str" cm="1">
        <f t="array" ref="R34">IFERROR(INDEX($J$2:$N$97,$P34,3),"")</f>
        <v/>
      </c>
      <c r="S34" t="str" cm="1">
        <f t="array" ref="S34">IFERROR(INDEX($J$2:$N$97,$P34,4),"")</f>
        <v/>
      </c>
      <c r="T34" t="str" cm="1">
        <f t="array" ref="T34">IFERROR(INDEX($J$2:$N$97,$P34,5),"")</f>
        <v/>
      </c>
    </row>
    <row r="35" spans="1:20" ht="15" x14ac:dyDescent="0.25">
      <c r="A35" t="str">
        <f>HelperList!$A$5</f>
        <v>Bijlage I (EU) 2018/848</v>
      </c>
      <c r="B35" t="str">
        <f>HelperList!$A$18</f>
        <v>g) andere in bijlage I bij Verordening (EU) 2018/848 opgenomen of niet onder de voorgaande categorieën vallende producten</v>
      </c>
      <c r="C35" t="s">
        <v>112</v>
      </c>
      <c r="D35" t="s">
        <v>113</v>
      </c>
      <c r="E35" t="s">
        <v>114</v>
      </c>
      <c r="F35" t="s">
        <v>115</v>
      </c>
      <c r="G35">
        <f>ROWS($A$2:A35)</f>
        <v>34</v>
      </c>
      <c r="H35" t="str">
        <f>IF('bio cld pf'!$E$19=HelperProductgroups!A35,HelperProductgroups!G35,"")</f>
        <v/>
      </c>
      <c r="I35" t="str">
        <f>IFERROR(SMALL($H$2:$H$97,ROWS($H$2:H35)),"")</f>
        <v/>
      </c>
      <c r="J35" t="str" cm="1">
        <f t="array" ref="J35">IFERROR(INDEX($A$2:$F$98,$I35,2),"")</f>
        <v/>
      </c>
      <c r="K35" t="str" cm="1">
        <f t="array" ref="K35">IFERROR(INDEX($A$2:$F$98,$I35,3),"")</f>
        <v/>
      </c>
      <c r="L35" t="str" cm="1">
        <f t="array" ref="L35">IFERROR(INDEX($A$2:$F$98,$I35,4),"")</f>
        <v/>
      </c>
      <c r="M35" t="str" cm="1">
        <f t="array" ref="M35">IFERROR(INDEX($A$2:$F$98,$I35,5),"")</f>
        <v/>
      </c>
      <c r="N35" t="str" cm="1">
        <f t="array" ref="N35">IFERROR(INDEX($A$2:$F$98,$I35,6),"")</f>
        <v/>
      </c>
      <c r="O35">
        <f>IF('bio cld pf'!$E$20=HelperProductgroups!J35,HelperProductgroups!G35,"")</f>
        <v>34</v>
      </c>
      <c r="P35">
        <f>IFERROR(SMALL($O$2:$O$98,ROWS($O$2:O35)),"")</f>
        <v>34</v>
      </c>
      <c r="Q35" t="str" cm="1">
        <f t="array" ref="Q35">IFERROR(INDEX($J$2:$N$97,$P35,2),"")</f>
        <v/>
      </c>
      <c r="R35" t="str" cm="1">
        <f t="array" ref="R35">IFERROR(INDEX($J$2:$N$97,$P35,3),"")</f>
        <v/>
      </c>
      <c r="S35" t="str" cm="1">
        <f t="array" ref="S35">IFERROR(INDEX($J$2:$N$97,$P35,4),"")</f>
        <v/>
      </c>
      <c r="T35" t="str" cm="1">
        <f t="array" ref="T35">IFERROR(INDEX($J$2:$N$97,$P35,5),"")</f>
        <v/>
      </c>
    </row>
    <row r="36" spans="1:20" ht="15" x14ac:dyDescent="0.25">
      <c r="A36" t="str">
        <f>HelperList!$A$5</f>
        <v>Bijlage I (EU) 2018/848</v>
      </c>
      <c r="B36" t="str">
        <f>HelperList!$A$18</f>
        <v>g) andere in bijlage I bij Verordening (EU) 2018/848 opgenomen of niet onder de voorgaande categorieën vallende producten</v>
      </c>
      <c r="C36" t="s">
        <v>116</v>
      </c>
      <c r="D36" t="s">
        <v>117</v>
      </c>
      <c r="E36" t="s">
        <v>118</v>
      </c>
      <c r="F36" t="s">
        <v>119</v>
      </c>
      <c r="G36">
        <f>ROWS($A$2:A36)</f>
        <v>35</v>
      </c>
      <c r="H36" t="str">
        <f>IF('bio cld pf'!$E$19=HelperProductgroups!A36,HelperProductgroups!G36,"")</f>
        <v/>
      </c>
      <c r="I36" t="str">
        <f>IFERROR(SMALL($H$2:$H$97,ROWS($H$2:H36)),"")</f>
        <v/>
      </c>
      <c r="J36" t="str" cm="1">
        <f t="array" ref="J36">IFERROR(INDEX($A$2:$F$98,$I36,2),"")</f>
        <v/>
      </c>
      <c r="K36" t="str" cm="1">
        <f t="array" ref="K36">IFERROR(INDEX($A$2:$F$98,$I36,3),"")</f>
        <v/>
      </c>
      <c r="L36" t="str" cm="1">
        <f t="array" ref="L36">IFERROR(INDEX($A$2:$F$98,$I36,4),"")</f>
        <v/>
      </c>
      <c r="M36" t="str" cm="1">
        <f t="array" ref="M36">IFERROR(INDEX($A$2:$F$98,$I36,5),"")</f>
        <v/>
      </c>
      <c r="N36" t="str" cm="1">
        <f t="array" ref="N36">IFERROR(INDEX($A$2:$F$98,$I36,6),"")</f>
        <v/>
      </c>
      <c r="O36">
        <f>IF('bio cld pf'!$E$20=HelperProductgroups!J36,HelperProductgroups!G36,"")</f>
        <v>35</v>
      </c>
      <c r="P36">
        <f>IFERROR(SMALL($O$2:$O$98,ROWS($O$2:O36)),"")</f>
        <v>35</v>
      </c>
      <c r="Q36" t="str" cm="1">
        <f t="array" ref="Q36">IFERROR(INDEX($J$2:$N$97,$P36,2),"")</f>
        <v/>
      </c>
      <c r="R36" t="str" cm="1">
        <f t="array" ref="R36">IFERROR(INDEX($J$2:$N$97,$P36,3),"")</f>
        <v/>
      </c>
      <c r="S36" t="str" cm="1">
        <f t="array" ref="S36">IFERROR(INDEX($J$2:$N$97,$P36,4),"")</f>
        <v/>
      </c>
      <c r="T36" t="str" cm="1">
        <f t="array" ref="T36">IFERROR(INDEX($J$2:$N$97,$P36,5),"")</f>
        <v/>
      </c>
    </row>
    <row r="37" spans="1:20" ht="15" x14ac:dyDescent="0.25">
      <c r="A37" t="str">
        <f>HelperList!$A$5</f>
        <v>Bijlage I (EU) 2018/848</v>
      </c>
      <c r="B37" t="str">
        <f>HelperList!$A$18</f>
        <v>g) andere in bijlage I bij Verordening (EU) 2018/848 opgenomen of niet onder de voorgaande categorieën vallende producten</v>
      </c>
      <c r="C37" t="s">
        <v>120</v>
      </c>
      <c r="D37" t="s">
        <v>121</v>
      </c>
      <c r="E37" t="s">
        <v>122</v>
      </c>
      <c r="F37" t="s">
        <v>123</v>
      </c>
      <c r="G37">
        <f>ROWS($A$2:A37)</f>
        <v>36</v>
      </c>
      <c r="H37" t="str">
        <f>IF('bio cld pf'!$E$19=HelperProductgroups!A37,HelperProductgroups!G37,"")</f>
        <v/>
      </c>
      <c r="I37" t="str">
        <f>IFERROR(SMALL($H$2:$H$97,ROWS($H$2:H37)),"")</f>
        <v/>
      </c>
      <c r="J37" t="str" cm="1">
        <f t="array" ref="J37">IFERROR(INDEX($A$2:$F$98,$I37,2),"")</f>
        <v/>
      </c>
      <c r="K37" t="str" cm="1">
        <f t="array" ref="K37">IFERROR(INDEX($A$2:$F$98,$I37,3),"")</f>
        <v/>
      </c>
      <c r="L37" t="str" cm="1">
        <f t="array" ref="L37">IFERROR(INDEX($A$2:$F$98,$I37,4),"")</f>
        <v/>
      </c>
      <c r="M37" t="str" cm="1">
        <f t="array" ref="M37">IFERROR(INDEX($A$2:$F$98,$I37,5),"")</f>
        <v/>
      </c>
      <c r="N37" t="str" cm="1">
        <f t="array" ref="N37">IFERROR(INDEX($A$2:$F$98,$I37,6),"")</f>
        <v/>
      </c>
      <c r="O37">
        <f>IF('bio cld pf'!$E$20=HelperProductgroups!J37,HelperProductgroups!G37,"")</f>
        <v>36</v>
      </c>
      <c r="P37">
        <f>IFERROR(SMALL($O$2:$O$98,ROWS($O$2:O37)),"")</f>
        <v>36</v>
      </c>
      <c r="Q37" t="str" cm="1">
        <f t="array" ref="Q37">IFERROR(INDEX($J$2:$N$97,$P37,2),"")</f>
        <v/>
      </c>
      <c r="R37" t="str" cm="1">
        <f t="array" ref="R37">IFERROR(INDEX($J$2:$N$97,$P37,3),"")</f>
        <v/>
      </c>
      <c r="S37" t="str" cm="1">
        <f t="array" ref="S37">IFERROR(INDEX($J$2:$N$97,$P37,4),"")</f>
        <v/>
      </c>
      <c r="T37" t="str" cm="1">
        <f t="array" ref="T37">IFERROR(INDEX($J$2:$N$97,$P37,5),"")</f>
        <v/>
      </c>
    </row>
    <row r="38" spans="1:20" ht="15" x14ac:dyDescent="0.25">
      <c r="A38" t="str">
        <f>HelperList!$A$5</f>
        <v>Bijlage I (EU) 2018/848</v>
      </c>
      <c r="B38" t="str">
        <f>HelperList!$A$18</f>
        <v>g) andere in bijlage I bij Verordening (EU) 2018/848 opgenomen of niet onder de voorgaande categorieën vallende producten</v>
      </c>
      <c r="C38" t="s">
        <v>124</v>
      </c>
      <c r="D38" t="s">
        <v>125</v>
      </c>
      <c r="E38" t="s">
        <v>126</v>
      </c>
      <c r="F38" t="s">
        <v>127</v>
      </c>
      <c r="G38">
        <f>ROWS($A$2:A38)</f>
        <v>37</v>
      </c>
      <c r="H38" t="str">
        <f>IF('bio cld pf'!$E$19=HelperProductgroups!A38,HelperProductgroups!G38,"")</f>
        <v/>
      </c>
      <c r="I38" t="str">
        <f>IFERROR(SMALL($H$2:$H$97,ROWS($H$2:H38)),"")</f>
        <v/>
      </c>
      <c r="J38" t="str" cm="1">
        <f t="array" ref="J38">IFERROR(INDEX($A$2:$F$98,$I38,2),"")</f>
        <v/>
      </c>
      <c r="K38" t="str" cm="1">
        <f t="array" ref="K38">IFERROR(INDEX($A$2:$F$98,$I38,3),"")</f>
        <v/>
      </c>
      <c r="L38" t="str" cm="1">
        <f t="array" ref="L38">IFERROR(INDEX($A$2:$F$98,$I38,4),"")</f>
        <v/>
      </c>
      <c r="M38" t="str" cm="1">
        <f t="array" ref="M38">IFERROR(INDEX($A$2:$F$98,$I38,5),"")</f>
        <v/>
      </c>
      <c r="N38" t="str" cm="1">
        <f t="array" ref="N38">IFERROR(INDEX($A$2:$F$98,$I38,6),"")</f>
        <v/>
      </c>
      <c r="O38">
        <f>IF('bio cld pf'!$E$20=HelperProductgroups!J38,HelperProductgroups!G38,"")</f>
        <v>37</v>
      </c>
      <c r="P38">
        <f>IFERROR(SMALL($O$2:$O$98,ROWS($O$2:O38)),"")</f>
        <v>37</v>
      </c>
      <c r="Q38" t="str" cm="1">
        <f t="array" ref="Q38">IFERROR(INDEX($J$2:$N$97,$P38,2),"")</f>
        <v/>
      </c>
      <c r="R38" t="str" cm="1">
        <f t="array" ref="R38">IFERROR(INDEX($J$2:$N$97,$P38,3),"")</f>
        <v/>
      </c>
      <c r="S38" t="str" cm="1">
        <f t="array" ref="S38">IFERROR(INDEX($J$2:$N$97,$P38,4),"")</f>
        <v/>
      </c>
      <c r="T38" t="str" cm="1">
        <f t="array" ref="T38">IFERROR(INDEX($J$2:$N$97,$P38,5),"")</f>
        <v/>
      </c>
    </row>
    <row r="39" spans="1:20" ht="15" x14ac:dyDescent="0.25">
      <c r="A39" t="str">
        <f>HelperList!$A$5</f>
        <v>Bijlage I (EU) 2018/848</v>
      </c>
      <c r="B39" t="str">
        <f>HelperList!$A$18</f>
        <v>g) andere in bijlage I bij Verordening (EU) 2018/848 opgenomen of niet onder de voorgaande categorieën vallende producten</v>
      </c>
      <c r="C39" t="s">
        <v>128</v>
      </c>
      <c r="D39" t="s">
        <v>129</v>
      </c>
      <c r="E39" t="s">
        <v>130</v>
      </c>
      <c r="F39" t="s">
        <v>131</v>
      </c>
      <c r="G39">
        <f>ROWS($A$2:A39)</f>
        <v>38</v>
      </c>
      <c r="H39" t="str">
        <f>IF('bio cld pf'!$E$19=HelperProductgroups!A39,HelperProductgroups!G39,"")</f>
        <v/>
      </c>
      <c r="I39" t="str">
        <f>IFERROR(SMALL($H$2:$H$97,ROWS($H$2:H39)),"")</f>
        <v/>
      </c>
      <c r="J39" t="str" cm="1">
        <f t="array" ref="J39">IFERROR(INDEX($A$2:$F$98,$I39,2),"")</f>
        <v/>
      </c>
      <c r="K39" t="str" cm="1">
        <f t="array" ref="K39">IFERROR(INDEX($A$2:$F$98,$I39,3),"")</f>
        <v/>
      </c>
      <c r="L39" t="str" cm="1">
        <f t="array" ref="L39">IFERROR(INDEX($A$2:$F$98,$I39,4),"")</f>
        <v/>
      </c>
      <c r="M39" t="str" cm="1">
        <f t="array" ref="M39">IFERROR(INDEX($A$2:$F$98,$I39,5),"")</f>
        <v/>
      </c>
      <c r="N39" t="str" cm="1">
        <f t="array" ref="N39">IFERROR(INDEX($A$2:$F$98,$I39,6),"")</f>
        <v/>
      </c>
      <c r="O39">
        <f>IF('bio cld pf'!$E$20=HelperProductgroups!J39,HelperProductgroups!G39,"")</f>
        <v>38</v>
      </c>
      <c r="P39">
        <f>IFERROR(SMALL($O$2:$O$98,ROWS($O$2:O39)),"")</f>
        <v>38</v>
      </c>
      <c r="Q39" t="str" cm="1">
        <f t="array" ref="Q39">IFERROR(INDEX($J$2:$N$97,$P39,2),"")</f>
        <v/>
      </c>
      <c r="R39" t="str" cm="1">
        <f t="array" ref="R39">IFERROR(INDEX($J$2:$N$97,$P39,3),"")</f>
        <v/>
      </c>
      <c r="S39" t="str" cm="1">
        <f t="array" ref="S39">IFERROR(INDEX($J$2:$N$97,$P39,4),"")</f>
        <v/>
      </c>
      <c r="T39" t="str" cm="1">
        <f t="array" ref="T39">IFERROR(INDEX($J$2:$N$97,$P39,5),"")</f>
        <v/>
      </c>
    </row>
    <row r="40" spans="1:20" ht="15" x14ac:dyDescent="0.25">
      <c r="A40" t="str">
        <f>HelperList!$A$5</f>
        <v>Bijlage I (EU) 2018/848</v>
      </c>
      <c r="B40" t="str">
        <f>HelperList!$A$18</f>
        <v>g) andere in bijlage I bij Verordening (EU) 2018/848 opgenomen of niet onder de voorgaande categorieën vallende producten</v>
      </c>
      <c r="C40" t="s">
        <v>132</v>
      </c>
      <c r="D40" t="s">
        <v>133</v>
      </c>
      <c r="E40" t="s">
        <v>134</v>
      </c>
      <c r="F40" t="s">
        <v>135</v>
      </c>
      <c r="G40">
        <f>ROWS($A$2:A40)</f>
        <v>39</v>
      </c>
      <c r="H40" t="str">
        <f>IF('bio cld pf'!$E$19=HelperProductgroups!A40,HelperProductgroups!G40,"")</f>
        <v/>
      </c>
      <c r="I40" t="str">
        <f>IFERROR(SMALL($H$2:$H$97,ROWS($H$2:H40)),"")</f>
        <v/>
      </c>
      <c r="J40" t="str" cm="1">
        <f t="array" ref="J40">IFERROR(INDEX($A$2:$F$98,$I40,2),"")</f>
        <v/>
      </c>
      <c r="K40" t="str" cm="1">
        <f t="array" ref="K40">IFERROR(INDEX($A$2:$F$98,$I40,3),"")</f>
        <v/>
      </c>
      <c r="L40" t="str" cm="1">
        <f t="array" ref="L40">IFERROR(INDEX($A$2:$F$98,$I40,4),"")</f>
        <v/>
      </c>
      <c r="M40" t="str" cm="1">
        <f t="array" ref="M40">IFERROR(INDEX($A$2:$F$98,$I40,5),"")</f>
        <v/>
      </c>
      <c r="N40" t="str" cm="1">
        <f t="array" ref="N40">IFERROR(INDEX($A$2:$F$98,$I40,6),"")</f>
        <v/>
      </c>
      <c r="O40">
        <f>IF('bio cld pf'!$E$20=HelperProductgroups!J40,HelperProductgroups!G40,"")</f>
        <v>39</v>
      </c>
      <c r="P40">
        <f>IFERROR(SMALL($O$2:$O$98,ROWS($O$2:O40)),"")</f>
        <v>39</v>
      </c>
      <c r="Q40" t="str" cm="1">
        <f t="array" ref="Q40">IFERROR(INDEX($J$2:$N$97,$P40,2),"")</f>
        <v/>
      </c>
      <c r="R40" t="str" cm="1">
        <f t="array" ref="R40">IFERROR(INDEX($J$2:$N$97,$P40,3),"")</f>
        <v/>
      </c>
      <c r="S40" t="str" cm="1">
        <f t="array" ref="S40">IFERROR(INDEX($J$2:$N$97,$P40,4),"")</f>
        <v/>
      </c>
      <c r="T40" t="str" cm="1">
        <f t="array" ref="T40">IFERROR(INDEX($J$2:$N$97,$P40,5),"")</f>
        <v/>
      </c>
    </row>
    <row r="41" spans="1:20" ht="15" x14ac:dyDescent="0.25">
      <c r="A41" t="str">
        <f>HelperList!$A$5</f>
        <v>Bijlage I (EU) 2018/848</v>
      </c>
      <c r="B41" t="str">
        <f>HelperList!$A$18</f>
        <v>g) andere in bijlage I bij Verordening (EU) 2018/848 opgenomen of niet onder de voorgaande categorieën vallende producten</v>
      </c>
      <c r="C41" t="s">
        <v>136</v>
      </c>
      <c r="D41" t="s">
        <v>137</v>
      </c>
      <c r="E41" t="s">
        <v>138</v>
      </c>
      <c r="F41" t="s">
        <v>139</v>
      </c>
      <c r="G41">
        <f>ROWS($A$2:A41)</f>
        <v>40</v>
      </c>
      <c r="H41" t="str">
        <f>IF('bio cld pf'!$E$19=HelperProductgroups!A41,HelperProductgroups!G41,"")</f>
        <v/>
      </c>
      <c r="I41" t="str">
        <f>IFERROR(SMALL($H$2:$H$97,ROWS($H$2:H41)),"")</f>
        <v/>
      </c>
      <c r="J41" t="str" cm="1">
        <f t="array" ref="J41">IFERROR(INDEX($A$2:$F$98,$I41,2),"")</f>
        <v/>
      </c>
      <c r="K41" t="str" cm="1">
        <f t="array" ref="K41">IFERROR(INDEX($A$2:$F$98,$I41,3),"")</f>
        <v/>
      </c>
      <c r="L41" t="str" cm="1">
        <f t="array" ref="L41">IFERROR(INDEX($A$2:$F$98,$I41,4),"")</f>
        <v/>
      </c>
      <c r="M41" t="str" cm="1">
        <f t="array" ref="M41">IFERROR(INDEX($A$2:$F$98,$I41,5),"")</f>
        <v/>
      </c>
      <c r="N41" t="str" cm="1">
        <f t="array" ref="N41">IFERROR(INDEX($A$2:$F$98,$I41,6),"")</f>
        <v/>
      </c>
      <c r="O41">
        <f>IF('bio cld pf'!$E$20=HelperProductgroups!J41,HelperProductgroups!G41,"")</f>
        <v>40</v>
      </c>
      <c r="P41">
        <f>IFERROR(SMALL($O$2:$O$98,ROWS($O$2:O41)),"")</f>
        <v>40</v>
      </c>
      <c r="Q41" t="str" cm="1">
        <f t="array" ref="Q41">IFERROR(INDEX($J$2:$N$97,$P41,2),"")</f>
        <v/>
      </c>
      <c r="R41" t="str" cm="1">
        <f t="array" ref="R41">IFERROR(INDEX($J$2:$N$97,$P41,3),"")</f>
        <v/>
      </c>
      <c r="S41" t="str" cm="1">
        <f t="array" ref="S41">IFERROR(INDEX($J$2:$N$97,$P41,4),"")</f>
        <v/>
      </c>
      <c r="T41" t="str" cm="1">
        <f t="array" ref="T41">IFERROR(INDEX($J$2:$N$97,$P41,5),"")</f>
        <v/>
      </c>
    </row>
    <row r="42" spans="1:20" ht="15" x14ac:dyDescent="0.25">
      <c r="A42" t="str">
        <f>HelperList!$A$2</f>
        <v>Diervoeder</v>
      </c>
      <c r="B42" t="str">
        <f>HelperList!$A$16</f>
        <v>e) diervoeder</v>
      </c>
      <c r="C42" t="s">
        <v>279</v>
      </c>
      <c r="D42" t="s">
        <v>280</v>
      </c>
      <c r="E42" t="s">
        <v>281</v>
      </c>
      <c r="F42" t="s">
        <v>282</v>
      </c>
      <c r="G42">
        <f>ROWS($A$2:A42)</f>
        <v>41</v>
      </c>
      <c r="H42" t="str">
        <f>IF('bio cld pf'!$E$19=HelperProductgroups!A42,HelperProductgroups!G42,"")</f>
        <v/>
      </c>
      <c r="I42" t="str">
        <f>IFERROR(SMALL($H$2:$H$97,ROWS($H$2:H42)),"")</f>
        <v/>
      </c>
      <c r="J42" t="str" cm="1">
        <f t="array" ref="J42">IFERROR(INDEX($A$2:$F$98,$I42,2),"")</f>
        <v/>
      </c>
      <c r="K42" t="str" cm="1">
        <f t="array" ref="K42">IFERROR(INDEX($A$2:$F$98,$I42,3),"")</f>
        <v/>
      </c>
      <c r="L42" t="str" cm="1">
        <f t="array" ref="L42">IFERROR(INDEX($A$2:$F$98,$I42,4),"")</f>
        <v/>
      </c>
      <c r="M42" t="str" cm="1">
        <f t="array" ref="M42">IFERROR(INDEX($A$2:$F$98,$I42,5),"")</f>
        <v/>
      </c>
      <c r="N42" t="str" cm="1">
        <f t="array" ref="N42">IFERROR(INDEX($A$2:$F$98,$I42,6),"")</f>
        <v/>
      </c>
      <c r="O42">
        <f>IF('bio cld pf'!$E$20=HelperProductgroups!J42,HelperProductgroups!G42,"")</f>
        <v>41</v>
      </c>
      <c r="P42">
        <f>IFERROR(SMALL($O$2:$O$98,ROWS($O$2:O42)),"")</f>
        <v>41</v>
      </c>
      <c r="Q42" t="str" cm="1">
        <f t="array" ref="Q42">IFERROR(INDEX($J$2:$N$97,$P42,2),"")</f>
        <v/>
      </c>
      <c r="R42" t="str" cm="1">
        <f t="array" ref="R42">IFERROR(INDEX($J$2:$N$97,$P42,3),"")</f>
        <v/>
      </c>
      <c r="S42" t="str" cm="1">
        <f t="array" ref="S42">IFERROR(INDEX($J$2:$N$97,$P42,4),"")</f>
        <v/>
      </c>
      <c r="T42" t="str" cm="1">
        <f t="array" ref="T42">IFERROR(INDEX($J$2:$N$97,$P42,5),"")</f>
        <v/>
      </c>
    </row>
    <row r="43" spans="1:20" ht="15" x14ac:dyDescent="0.25">
      <c r="A43" t="str">
        <f>HelperList!$A$2</f>
        <v>Diervoeder</v>
      </c>
      <c r="B43" t="str">
        <f>HelperList!$A$16</f>
        <v>e) diervoeder</v>
      </c>
      <c r="C43" t="s">
        <v>405</v>
      </c>
      <c r="D43" t="s">
        <v>406</v>
      </c>
      <c r="E43" t="s">
        <v>407</v>
      </c>
      <c r="F43" t="s">
        <v>408</v>
      </c>
      <c r="G43">
        <f>ROWS($A$2:A43)</f>
        <v>42</v>
      </c>
      <c r="H43" t="str">
        <f>IF('bio cld pf'!$E$19=HelperProductgroups!A43,HelperProductgroups!G43,"")</f>
        <v/>
      </c>
      <c r="I43" t="str">
        <f>IFERROR(SMALL($H$2:$H$97,ROWS($H$2:H43)),"")</f>
        <v/>
      </c>
      <c r="J43" t="str" cm="1">
        <f t="array" ref="J43">IFERROR(INDEX($A$2:$F$98,$I43,2),"")</f>
        <v/>
      </c>
      <c r="K43" t="str" cm="1">
        <f t="array" ref="K43">IFERROR(INDEX($A$2:$F$98,$I43,3),"")</f>
        <v/>
      </c>
      <c r="L43" t="str" cm="1">
        <f t="array" ref="L43">IFERROR(INDEX($A$2:$F$98,$I43,4),"")</f>
        <v/>
      </c>
      <c r="M43" t="str" cm="1">
        <f t="array" ref="M43">IFERROR(INDEX($A$2:$F$98,$I43,5),"")</f>
        <v/>
      </c>
      <c r="N43" t="str" cm="1">
        <f t="array" ref="N43">IFERROR(INDEX($A$2:$F$98,$I43,6),"")</f>
        <v/>
      </c>
      <c r="O43">
        <f>IF('bio cld pf'!$E$20=HelperProductgroups!J43,HelperProductgroups!G43,"")</f>
        <v>42</v>
      </c>
      <c r="P43">
        <f>IFERROR(SMALL($O$2:$O$98,ROWS($O$2:O43)),"")</f>
        <v>42</v>
      </c>
      <c r="Q43" t="str" cm="1">
        <f t="array" ref="Q43">IFERROR(INDEX($J$2:$N$97,$P43,2),"")</f>
        <v/>
      </c>
      <c r="R43" t="str" cm="1">
        <f t="array" ref="R43">IFERROR(INDEX($J$2:$N$97,$P43,3),"")</f>
        <v/>
      </c>
      <c r="S43" t="str" cm="1">
        <f t="array" ref="S43">IFERROR(INDEX($J$2:$N$97,$P43,4),"")</f>
        <v/>
      </c>
      <c r="T43" t="str" cm="1">
        <f t="array" ref="T43">IFERROR(INDEX($J$2:$N$97,$P43,5),"")</f>
        <v/>
      </c>
    </row>
    <row r="44" spans="1:20" ht="15" x14ac:dyDescent="0.25">
      <c r="A44" t="str">
        <f>HelperList!$A$2</f>
        <v>Diervoeder</v>
      </c>
      <c r="B44" t="str">
        <f>HelperList!$A$16</f>
        <v>e) diervoeder</v>
      </c>
      <c r="C44" t="s">
        <v>67</v>
      </c>
      <c r="D44" t="s">
        <v>68</v>
      </c>
      <c r="E44" t="s">
        <v>69</v>
      </c>
      <c r="F44" t="s">
        <v>70</v>
      </c>
      <c r="G44">
        <f>ROWS($A$2:A44)</f>
        <v>43</v>
      </c>
      <c r="H44" t="str">
        <f>IF('bio cld pf'!$E$19=HelperProductgroups!A44,HelperProductgroups!G44,"")</f>
        <v/>
      </c>
      <c r="I44" t="str">
        <f>IFERROR(SMALL($H$2:$H$97,ROWS($H$2:H44)),"")</f>
        <v/>
      </c>
      <c r="J44" t="str" cm="1">
        <f t="array" ref="J44">IFERROR(INDEX($A$2:$F$98,$I44,2),"")</f>
        <v/>
      </c>
      <c r="K44" t="str" cm="1">
        <f t="array" ref="K44">IFERROR(INDEX($A$2:$F$98,$I44,3),"")</f>
        <v/>
      </c>
      <c r="L44" t="str" cm="1">
        <f t="array" ref="L44">IFERROR(INDEX($A$2:$F$98,$I44,4),"")</f>
        <v/>
      </c>
      <c r="M44" t="str" cm="1">
        <f t="array" ref="M44">IFERROR(INDEX($A$2:$F$98,$I44,5),"")</f>
        <v/>
      </c>
      <c r="N44" t="str" cm="1">
        <f t="array" ref="N44">IFERROR(INDEX($A$2:$F$98,$I44,6),"")</f>
        <v/>
      </c>
      <c r="O44">
        <f>IF('bio cld pf'!$E$20=HelperProductgroups!J44,HelperProductgroups!G44,"")</f>
        <v>43</v>
      </c>
      <c r="P44">
        <f>IFERROR(SMALL($O$2:$O$98,ROWS($O$2:O44)),"")</f>
        <v>43</v>
      </c>
      <c r="Q44" t="str" cm="1">
        <f t="array" ref="Q44">IFERROR(INDEX($J$2:$N$97,$P44,2),"")</f>
        <v/>
      </c>
      <c r="R44" t="str" cm="1">
        <f t="array" ref="R44">IFERROR(INDEX($J$2:$N$97,$P44,3),"")</f>
        <v/>
      </c>
      <c r="S44" t="str" cm="1">
        <f t="array" ref="S44">IFERROR(INDEX($J$2:$N$97,$P44,4),"")</f>
        <v/>
      </c>
      <c r="T44" t="str" cm="1">
        <f t="array" ref="T44">IFERROR(INDEX($J$2:$N$97,$P44,5),"")</f>
        <v/>
      </c>
    </row>
    <row r="45" spans="1:20" ht="15" x14ac:dyDescent="0.25">
      <c r="A45" t="str">
        <f>HelperList!$A$2</f>
        <v>Diervoeder</v>
      </c>
      <c r="B45" t="str">
        <f>HelperList!$A$16</f>
        <v>e) diervoeder</v>
      </c>
      <c r="C45" t="s">
        <v>409</v>
      </c>
      <c r="D45" t="s">
        <v>410</v>
      </c>
      <c r="E45" t="s">
        <v>411</v>
      </c>
      <c r="F45" t="s">
        <v>412</v>
      </c>
      <c r="G45">
        <f>ROWS($A$2:A45)</f>
        <v>44</v>
      </c>
      <c r="H45" t="str">
        <f>IF('bio cld pf'!$E$19=HelperProductgroups!A45,HelperProductgroups!G45,"")</f>
        <v/>
      </c>
      <c r="I45" t="str">
        <f>IFERROR(SMALL($H$2:$H$97,ROWS($H$2:H45)),"")</f>
        <v/>
      </c>
      <c r="J45" t="str" cm="1">
        <f t="array" ref="J45">IFERROR(INDEX($A$2:$F$98,$I45,2),"")</f>
        <v/>
      </c>
      <c r="K45" t="str" cm="1">
        <f t="array" ref="K45">IFERROR(INDEX($A$2:$F$98,$I45,3),"")</f>
        <v/>
      </c>
      <c r="L45" t="str" cm="1">
        <f t="array" ref="L45">IFERROR(INDEX($A$2:$F$98,$I45,4),"")</f>
        <v/>
      </c>
      <c r="M45" t="str" cm="1">
        <f t="array" ref="M45">IFERROR(INDEX($A$2:$F$98,$I45,5),"")</f>
        <v/>
      </c>
      <c r="N45" t="str" cm="1">
        <f t="array" ref="N45">IFERROR(INDEX($A$2:$F$98,$I45,6),"")</f>
        <v/>
      </c>
      <c r="O45">
        <f>IF('bio cld pf'!$E$20=HelperProductgroups!J45,HelperProductgroups!G45,"")</f>
        <v>44</v>
      </c>
      <c r="P45">
        <f>IFERROR(SMALL($O$2:$O$98,ROWS($O$2:O45)),"")</f>
        <v>44</v>
      </c>
      <c r="Q45" t="str" cm="1">
        <f t="array" ref="Q45">IFERROR(INDEX($J$2:$N$97,$P45,2),"")</f>
        <v/>
      </c>
      <c r="R45" t="str" cm="1">
        <f t="array" ref="R45">IFERROR(INDEX($J$2:$N$97,$P45,3),"")</f>
        <v/>
      </c>
      <c r="S45" t="str" cm="1">
        <f t="array" ref="S45">IFERROR(INDEX($J$2:$N$97,$P45,4),"")</f>
        <v/>
      </c>
      <c r="T45" t="str" cm="1">
        <f t="array" ref="T45">IFERROR(INDEX($J$2:$N$97,$P45,5),"")</f>
        <v/>
      </c>
    </row>
    <row r="46" spans="1:20" ht="15" x14ac:dyDescent="0.25">
      <c r="A46" t="str">
        <f>HelperList!$A$2</f>
        <v>Diervoeder</v>
      </c>
      <c r="B46" t="str">
        <f>HelperList!$A$16</f>
        <v>e) diervoeder</v>
      </c>
      <c r="C46" t="s">
        <v>71</v>
      </c>
      <c r="D46" t="s">
        <v>72</v>
      </c>
      <c r="E46" t="s">
        <v>73</v>
      </c>
      <c r="F46" t="s">
        <v>74</v>
      </c>
      <c r="G46">
        <f>ROWS($A$2:A46)</f>
        <v>45</v>
      </c>
      <c r="H46" t="str">
        <f>IF('bio cld pf'!$E$19=HelperProductgroups!A46,HelperProductgroups!G46,"")</f>
        <v/>
      </c>
      <c r="I46" t="str">
        <f>IFERROR(SMALL($H$2:$H$97,ROWS($H$2:H46)),"")</f>
        <v/>
      </c>
      <c r="J46" t="str" cm="1">
        <f t="array" ref="J46">IFERROR(INDEX($A$2:$F$98,$I46,2),"")</f>
        <v/>
      </c>
      <c r="K46" t="str" cm="1">
        <f t="array" ref="K46">IFERROR(INDEX($A$2:$F$98,$I46,3),"")</f>
        <v/>
      </c>
      <c r="L46" t="str" cm="1">
        <f t="array" ref="L46">IFERROR(INDEX($A$2:$F$98,$I46,4),"")</f>
        <v/>
      </c>
      <c r="M46" t="str" cm="1">
        <f t="array" ref="M46">IFERROR(INDEX($A$2:$F$98,$I46,5),"")</f>
        <v/>
      </c>
      <c r="N46" t="str" cm="1">
        <f t="array" ref="N46">IFERROR(INDEX($A$2:$F$98,$I46,6),"")</f>
        <v/>
      </c>
      <c r="O46">
        <f>IF('bio cld pf'!$E$20=HelperProductgroups!J46,HelperProductgroups!G46,"")</f>
        <v>45</v>
      </c>
      <c r="P46">
        <f>IFERROR(SMALL($O$2:$O$98,ROWS($O$2:O46)),"")</f>
        <v>45</v>
      </c>
      <c r="Q46" t="str" cm="1">
        <f t="array" ref="Q46">IFERROR(INDEX($J$2:$N$97,$P46,2),"")</f>
        <v/>
      </c>
      <c r="R46" t="str" cm="1">
        <f t="array" ref="R46">IFERROR(INDEX($J$2:$N$97,$P46,3),"")</f>
        <v/>
      </c>
      <c r="S46" t="str" cm="1">
        <f t="array" ref="S46">IFERROR(INDEX($J$2:$N$97,$P46,4),"")</f>
        <v/>
      </c>
      <c r="T46" t="str" cm="1">
        <f t="array" ref="T46">IFERROR(INDEX($J$2:$N$97,$P46,5),"")</f>
        <v/>
      </c>
    </row>
    <row r="47" spans="1:20" ht="15" x14ac:dyDescent="0.25">
      <c r="A47" t="str">
        <f>HelperList!$A$2</f>
        <v>Diervoeder</v>
      </c>
      <c r="B47" t="str">
        <f>HelperList!$A$16</f>
        <v>e) diervoeder</v>
      </c>
      <c r="C47" t="s">
        <v>75</v>
      </c>
      <c r="D47" t="s">
        <v>76</v>
      </c>
      <c r="E47" t="s">
        <v>77</v>
      </c>
      <c r="F47" t="s">
        <v>78</v>
      </c>
      <c r="G47">
        <f>ROWS($A$2:A47)</f>
        <v>46</v>
      </c>
      <c r="H47" t="str">
        <f>IF('bio cld pf'!$E$19=HelperProductgroups!A47,HelperProductgroups!G47,"")</f>
        <v/>
      </c>
      <c r="I47" t="str">
        <f>IFERROR(SMALL($H$2:$H$97,ROWS($H$2:H47)),"")</f>
        <v/>
      </c>
      <c r="J47" t="str" cm="1">
        <f t="array" ref="J47">IFERROR(INDEX($A$2:$F$98,$I47,2),"")</f>
        <v/>
      </c>
      <c r="K47" t="str" cm="1">
        <f t="array" ref="K47">IFERROR(INDEX($A$2:$F$98,$I47,3),"")</f>
        <v/>
      </c>
      <c r="L47" t="str" cm="1">
        <f t="array" ref="L47">IFERROR(INDEX($A$2:$F$98,$I47,4),"")</f>
        <v/>
      </c>
      <c r="M47" t="str" cm="1">
        <f t="array" ref="M47">IFERROR(INDEX($A$2:$F$98,$I47,5),"")</f>
        <v/>
      </c>
      <c r="N47" t="str" cm="1">
        <f t="array" ref="N47">IFERROR(INDEX($A$2:$F$98,$I47,6),"")</f>
        <v/>
      </c>
      <c r="O47">
        <f>IF('bio cld pf'!$E$20=HelperProductgroups!J47,HelperProductgroups!G47,"")</f>
        <v>46</v>
      </c>
      <c r="P47">
        <f>IFERROR(SMALL($O$2:$O$98,ROWS($O$2:O47)),"")</f>
        <v>46</v>
      </c>
      <c r="Q47" t="str" cm="1">
        <f t="array" ref="Q47">IFERROR(INDEX($J$2:$N$97,$P47,2),"")</f>
        <v/>
      </c>
      <c r="R47" t="str" cm="1">
        <f t="array" ref="R47">IFERROR(INDEX($J$2:$N$97,$P47,3),"")</f>
        <v/>
      </c>
      <c r="S47" t="str" cm="1">
        <f t="array" ref="S47">IFERROR(INDEX($J$2:$N$97,$P47,4),"")</f>
        <v/>
      </c>
      <c r="T47" t="str" cm="1">
        <f t="array" ref="T47">IFERROR(INDEX($J$2:$N$97,$P47,5),"")</f>
        <v/>
      </c>
    </row>
    <row r="48" spans="1:20" ht="15" x14ac:dyDescent="0.25">
      <c r="A48" t="str">
        <f>HelperList!$A$2</f>
        <v>Diervoeder</v>
      </c>
      <c r="B48" t="str">
        <f>HelperList!$A$16</f>
        <v>e) diervoeder</v>
      </c>
      <c r="C48" t="s">
        <v>79</v>
      </c>
      <c r="D48" t="s">
        <v>80</v>
      </c>
      <c r="E48" t="s">
        <v>81</v>
      </c>
      <c r="F48" t="s">
        <v>82</v>
      </c>
      <c r="G48">
        <f>ROWS($A$2:A48)</f>
        <v>47</v>
      </c>
      <c r="H48" t="str">
        <f>IF('bio cld pf'!$E$19=HelperProductgroups!A48,HelperProductgroups!G48,"")</f>
        <v/>
      </c>
      <c r="I48" t="str">
        <f>IFERROR(SMALL($H$2:$H$97,ROWS($H$2:H48)),"")</f>
        <v/>
      </c>
      <c r="J48" t="str" cm="1">
        <f t="array" ref="J48">IFERROR(INDEX($A$2:$F$98,$I48,2),"")</f>
        <v/>
      </c>
      <c r="K48" t="str" cm="1">
        <f t="array" ref="K48">IFERROR(INDEX($A$2:$F$98,$I48,3),"")</f>
        <v/>
      </c>
      <c r="L48" t="str" cm="1">
        <f t="array" ref="L48">IFERROR(INDEX($A$2:$F$98,$I48,4),"")</f>
        <v/>
      </c>
      <c r="M48" t="str" cm="1">
        <f t="array" ref="M48">IFERROR(INDEX($A$2:$F$98,$I48,5),"")</f>
        <v/>
      </c>
      <c r="N48" t="str" cm="1">
        <f t="array" ref="N48">IFERROR(INDEX($A$2:$F$98,$I48,6),"")</f>
        <v/>
      </c>
      <c r="O48">
        <f>IF('bio cld pf'!$E$20=HelperProductgroups!J48,HelperProductgroups!G48,"")</f>
        <v>47</v>
      </c>
      <c r="P48">
        <f>IFERROR(SMALL($O$2:$O$98,ROWS($O$2:O48)),"")</f>
        <v>47</v>
      </c>
      <c r="Q48" t="str" cm="1">
        <f t="array" ref="Q48">IFERROR(INDEX($J$2:$N$97,$P48,2),"")</f>
        <v/>
      </c>
      <c r="R48" t="str" cm="1">
        <f t="array" ref="R48">IFERROR(INDEX($J$2:$N$97,$P48,3),"")</f>
        <v/>
      </c>
      <c r="S48" t="str" cm="1">
        <f t="array" ref="S48">IFERROR(INDEX($J$2:$N$97,$P48,4),"")</f>
        <v/>
      </c>
      <c r="T48" t="str" cm="1">
        <f t="array" ref="T48">IFERROR(INDEX($J$2:$N$97,$P48,5),"")</f>
        <v/>
      </c>
    </row>
    <row r="49" spans="1:20" ht="15" x14ac:dyDescent="0.25">
      <c r="A49" t="str">
        <f>HelperList!$A$2</f>
        <v>Diervoeder</v>
      </c>
      <c r="B49" t="str">
        <f>HelperList!$A$16</f>
        <v>e) diervoeder</v>
      </c>
      <c r="C49" t="s">
        <v>83</v>
      </c>
      <c r="D49" t="s">
        <v>84</v>
      </c>
      <c r="E49" t="s">
        <v>85</v>
      </c>
      <c r="F49" t="s">
        <v>86</v>
      </c>
      <c r="G49">
        <f>ROWS($A$2:A49)</f>
        <v>48</v>
      </c>
      <c r="H49" t="str">
        <f>IF('bio cld pf'!$E$19=HelperProductgroups!A49,HelperProductgroups!G49,"")</f>
        <v/>
      </c>
      <c r="I49" t="str">
        <f>IFERROR(SMALL($H$2:$H$97,ROWS($H$2:H49)),"")</f>
        <v/>
      </c>
      <c r="J49" t="str" cm="1">
        <f t="array" ref="J49">IFERROR(INDEX($A$2:$F$98,$I49,2),"")</f>
        <v/>
      </c>
      <c r="K49" t="str" cm="1">
        <f t="array" ref="K49">IFERROR(INDEX($A$2:$F$98,$I49,3),"")</f>
        <v/>
      </c>
      <c r="L49" t="str" cm="1">
        <f t="array" ref="L49">IFERROR(INDEX($A$2:$F$98,$I49,4),"")</f>
        <v/>
      </c>
      <c r="M49" t="str" cm="1">
        <f t="array" ref="M49">IFERROR(INDEX($A$2:$F$98,$I49,5),"")</f>
        <v/>
      </c>
      <c r="N49" t="str" cm="1">
        <f t="array" ref="N49">IFERROR(INDEX($A$2:$F$98,$I49,6),"")</f>
        <v/>
      </c>
      <c r="O49">
        <f>IF('bio cld pf'!$E$20=HelperProductgroups!J49,HelperProductgroups!G49,"")</f>
        <v>48</v>
      </c>
      <c r="P49">
        <f>IFERROR(SMALL($O$2:$O$98,ROWS($O$2:O49)),"")</f>
        <v>48</v>
      </c>
      <c r="Q49" t="str" cm="1">
        <f t="array" ref="Q49">IFERROR(INDEX($J$2:$N$97,$P49,2),"")</f>
        <v/>
      </c>
      <c r="R49" t="str" cm="1">
        <f t="array" ref="R49">IFERROR(INDEX($J$2:$N$97,$P49,3),"")</f>
        <v/>
      </c>
      <c r="S49" t="str" cm="1">
        <f t="array" ref="S49">IFERROR(INDEX($J$2:$N$97,$P49,4),"")</f>
        <v/>
      </c>
      <c r="T49" t="str" cm="1">
        <f t="array" ref="T49">IFERROR(INDEX($J$2:$N$97,$P49,5),"")</f>
        <v/>
      </c>
    </row>
    <row r="50" spans="1:20" ht="15" x14ac:dyDescent="0.25">
      <c r="A50" t="str">
        <f>HelperList!$A$8</f>
        <v>Half-afgewerkte producten</v>
      </c>
      <c r="B50" t="str">
        <f>HelperList!$A$12</f>
        <v>a) onverwerkte planten en plantaardige producten, met inbegrip van zaden en ander plantaardig teeltmateriaal</v>
      </c>
      <c r="C50" t="s">
        <v>195</v>
      </c>
      <c r="D50" t="s">
        <v>588</v>
      </c>
      <c r="E50" t="s">
        <v>236</v>
      </c>
      <c r="F50" t="s">
        <v>235</v>
      </c>
      <c r="G50">
        <f>ROWS($A$2:A50)</f>
        <v>49</v>
      </c>
      <c r="H50" t="str">
        <f>IF('bio cld pf'!$E$19=HelperProductgroups!A50,HelperProductgroups!G50,"")</f>
        <v/>
      </c>
      <c r="I50" t="str">
        <f>IFERROR(SMALL($H$2:$H$97,ROWS($H$2:H50)),"")</f>
        <v/>
      </c>
      <c r="J50" t="str" cm="1">
        <f t="array" ref="J50">IFERROR(INDEX($A$2:$F$98,$I50,2),"")</f>
        <v/>
      </c>
      <c r="K50" t="str" cm="1">
        <f t="array" ref="K50">IFERROR(INDEX($A$2:$F$98,$I50,3),"")</f>
        <v/>
      </c>
      <c r="L50" t="str" cm="1">
        <f t="array" ref="L50">IFERROR(INDEX($A$2:$F$98,$I50,4),"")</f>
        <v/>
      </c>
      <c r="M50" t="str" cm="1">
        <f t="array" ref="M50">IFERROR(INDEX($A$2:$F$98,$I50,5),"")</f>
        <v/>
      </c>
      <c r="N50" t="str" cm="1">
        <f t="array" ref="N50">IFERROR(INDEX($A$2:$F$98,$I50,6),"")</f>
        <v/>
      </c>
      <c r="O50">
        <f>IF('bio cld pf'!$E$20=HelperProductgroups!J50,HelperProductgroups!G50,"")</f>
        <v>49</v>
      </c>
      <c r="P50">
        <f>IFERROR(SMALL($O$2:$O$98,ROWS($O$2:O50)),"")</f>
        <v>49</v>
      </c>
      <c r="Q50" t="str" cm="1">
        <f t="array" ref="Q50">IFERROR(INDEX($J$2:$N$97,$P50,2),"")</f>
        <v/>
      </c>
      <c r="R50" t="str" cm="1">
        <f t="array" ref="R50">IFERROR(INDEX($J$2:$N$97,$P50,3),"")</f>
        <v/>
      </c>
      <c r="S50" t="str" cm="1">
        <f t="array" ref="S50">IFERROR(INDEX($J$2:$N$97,$P50,4),"")</f>
        <v/>
      </c>
      <c r="T50" t="str" cm="1">
        <f t="array" ref="T50">IFERROR(INDEX($J$2:$N$97,$P50,5),"")</f>
        <v/>
      </c>
    </row>
    <row r="51" spans="1:20" ht="15" x14ac:dyDescent="0.25">
      <c r="A51" t="str">
        <f>HelperList!$A$8</f>
        <v>Half-afgewerkte producten</v>
      </c>
      <c r="B51" t="str">
        <f>HelperList!$A$13</f>
        <v>b) dieren en onverwerkte dierlijke producten</v>
      </c>
      <c r="C51" t="s">
        <v>195</v>
      </c>
      <c r="D51" t="s">
        <v>588</v>
      </c>
      <c r="E51" t="s">
        <v>236</v>
      </c>
      <c r="F51" t="s">
        <v>235</v>
      </c>
      <c r="G51">
        <f>ROWS($A$2:A51)</f>
        <v>50</v>
      </c>
      <c r="H51" t="str">
        <f>IF('bio cld pf'!$E$19=HelperProductgroups!A51,HelperProductgroups!G51,"")</f>
        <v/>
      </c>
      <c r="I51" t="str">
        <f>IFERROR(SMALL($H$2:$H$97,ROWS($H$2:H51)),"")</f>
        <v/>
      </c>
      <c r="J51" t="str" cm="1">
        <f t="array" ref="J51">IFERROR(INDEX($A$2:$F$98,$I51,2),"")</f>
        <v/>
      </c>
      <c r="K51" t="str" cm="1">
        <f t="array" ref="K51">IFERROR(INDEX($A$2:$F$98,$I51,3),"")</f>
        <v/>
      </c>
      <c r="L51" t="str" cm="1">
        <f t="array" ref="L51">IFERROR(INDEX($A$2:$F$98,$I51,4),"")</f>
        <v/>
      </c>
      <c r="M51" t="str" cm="1">
        <f t="array" ref="M51">IFERROR(INDEX($A$2:$F$98,$I51,5),"")</f>
        <v/>
      </c>
      <c r="N51" t="str" cm="1">
        <f t="array" ref="N51">IFERROR(INDEX($A$2:$F$98,$I51,6),"")</f>
        <v/>
      </c>
      <c r="O51">
        <f>IF('bio cld pf'!$E$20=HelperProductgroups!J51,HelperProductgroups!G51,"")</f>
        <v>50</v>
      </c>
      <c r="P51">
        <f>IFERROR(SMALL($O$2:$O$98,ROWS($O$2:O51)),"")</f>
        <v>50</v>
      </c>
      <c r="Q51" t="str" cm="1">
        <f t="array" ref="Q51">IFERROR(INDEX($J$2:$N$97,$P51,2),"")</f>
        <v/>
      </c>
      <c r="R51" t="str" cm="1">
        <f t="array" ref="R51">IFERROR(INDEX($J$2:$N$97,$P51,3),"")</f>
        <v/>
      </c>
      <c r="S51" t="str" cm="1">
        <f t="array" ref="S51">IFERROR(INDEX($J$2:$N$97,$P51,4),"")</f>
        <v/>
      </c>
      <c r="T51" t="str" cm="1">
        <f t="array" ref="T51">IFERROR(INDEX($J$2:$N$97,$P51,5),"")</f>
        <v/>
      </c>
    </row>
    <row r="52" spans="1:20" ht="15" x14ac:dyDescent="0.25">
      <c r="A52" t="str">
        <f>HelperList!$A$8</f>
        <v>Half-afgewerkte producten</v>
      </c>
      <c r="B52" t="str">
        <f>HelperList!$A$14</f>
        <v>c) algen en onverwerkte aquacultuurproducten</v>
      </c>
      <c r="C52" t="s">
        <v>195</v>
      </c>
      <c r="D52" t="s">
        <v>588</v>
      </c>
      <c r="E52" t="s">
        <v>236</v>
      </c>
      <c r="F52" t="s">
        <v>235</v>
      </c>
      <c r="G52">
        <f>ROWS($A$2:A52)</f>
        <v>51</v>
      </c>
      <c r="H52" t="str">
        <f>IF('bio cld pf'!$E$19=HelperProductgroups!A52,HelperProductgroups!G52,"")</f>
        <v/>
      </c>
      <c r="I52" t="str">
        <f>IFERROR(SMALL($H$2:$H$97,ROWS($H$2:H52)),"")</f>
        <v/>
      </c>
      <c r="J52" t="str" cm="1">
        <f t="array" ref="J52">IFERROR(INDEX($A$2:$F$98,$I52,2),"")</f>
        <v/>
      </c>
      <c r="K52" t="str" cm="1">
        <f t="array" ref="K52">IFERROR(INDEX($A$2:$F$98,$I52,3),"")</f>
        <v/>
      </c>
      <c r="L52" t="str" cm="1">
        <f t="array" ref="L52">IFERROR(INDEX($A$2:$F$98,$I52,4),"")</f>
        <v/>
      </c>
      <c r="M52" t="str" cm="1">
        <f t="array" ref="M52">IFERROR(INDEX($A$2:$F$98,$I52,5),"")</f>
        <v/>
      </c>
      <c r="N52" t="str" cm="1">
        <f t="array" ref="N52">IFERROR(INDEX($A$2:$F$98,$I52,6),"")</f>
        <v/>
      </c>
      <c r="O52">
        <f>IF('bio cld pf'!$E$20=HelperProductgroups!J52,HelperProductgroups!G52,"")</f>
        <v>51</v>
      </c>
      <c r="P52">
        <f>IFERROR(SMALL($O$2:$O$98,ROWS($O$2:O52)),"")</f>
        <v>51</v>
      </c>
      <c r="Q52" t="str" cm="1">
        <f t="array" ref="Q52">IFERROR(INDEX($J$2:$N$97,$P52,2),"")</f>
        <v/>
      </c>
      <c r="R52" t="str" cm="1">
        <f t="array" ref="R52">IFERROR(INDEX($J$2:$N$97,$P52,3),"")</f>
        <v/>
      </c>
      <c r="S52" t="str" cm="1">
        <f t="array" ref="S52">IFERROR(INDEX($J$2:$N$97,$P52,4),"")</f>
        <v/>
      </c>
      <c r="T52" t="str" cm="1">
        <f t="array" ref="T52">IFERROR(INDEX($J$2:$N$97,$P52,5),"")</f>
        <v/>
      </c>
    </row>
    <row r="53" spans="1:20" ht="15" x14ac:dyDescent="0.25">
      <c r="A53" t="str">
        <f>HelperList!$A$8</f>
        <v>Half-afgewerkte producten</v>
      </c>
      <c r="B53" t="str">
        <f>HelperList!$A$15</f>
        <v>d) verwerkte landbouwproducten, waaronder aquacultuurproducten, voor gebruik als levensmiddel</v>
      </c>
      <c r="C53" t="s">
        <v>195</v>
      </c>
      <c r="D53" t="s">
        <v>588</v>
      </c>
      <c r="E53" t="s">
        <v>236</v>
      </c>
      <c r="F53" t="s">
        <v>235</v>
      </c>
      <c r="G53">
        <f>ROWS($A$2:A53)</f>
        <v>52</v>
      </c>
      <c r="H53" t="str">
        <f>IF('bio cld pf'!$E$19=HelperProductgroups!A53,HelperProductgroups!G53,"")</f>
        <v/>
      </c>
      <c r="I53" t="str">
        <f>IFERROR(SMALL($H$2:$H$97,ROWS($H$2:H53)),"")</f>
        <v/>
      </c>
      <c r="J53" t="str" cm="1">
        <f t="array" ref="J53">IFERROR(INDEX($A$2:$F$98,$I53,2),"")</f>
        <v/>
      </c>
      <c r="K53" t="str" cm="1">
        <f t="array" ref="K53">IFERROR(INDEX($A$2:$F$98,$I53,3),"")</f>
        <v/>
      </c>
      <c r="L53" t="str" cm="1">
        <f t="array" ref="L53">IFERROR(INDEX($A$2:$F$98,$I53,4),"")</f>
        <v/>
      </c>
      <c r="M53" t="str" cm="1">
        <f t="array" ref="M53">IFERROR(INDEX($A$2:$F$98,$I53,5),"")</f>
        <v/>
      </c>
      <c r="N53" t="str" cm="1">
        <f t="array" ref="N53">IFERROR(INDEX($A$2:$F$98,$I53,6),"")</f>
        <v/>
      </c>
      <c r="O53">
        <f>IF('bio cld pf'!$E$20=HelperProductgroups!J53,HelperProductgroups!G53,"")</f>
        <v>52</v>
      </c>
      <c r="P53">
        <f>IFERROR(SMALL($O$2:$O$98,ROWS($O$2:O53)),"")</f>
        <v>52</v>
      </c>
      <c r="Q53" t="str" cm="1">
        <f t="array" ref="Q53">IFERROR(INDEX($J$2:$N$97,$P53,2),"")</f>
        <v/>
      </c>
      <c r="R53" t="str" cm="1">
        <f t="array" ref="R53">IFERROR(INDEX($J$2:$N$97,$P53,3),"")</f>
        <v/>
      </c>
      <c r="S53" t="str" cm="1">
        <f t="array" ref="S53">IFERROR(INDEX($J$2:$N$97,$P53,4),"")</f>
        <v/>
      </c>
      <c r="T53" t="str" cm="1">
        <f t="array" ref="T53">IFERROR(INDEX($J$2:$N$97,$P53,5),"")</f>
        <v/>
      </c>
    </row>
    <row r="54" spans="1:20" ht="15" x14ac:dyDescent="0.25">
      <c r="A54" t="str">
        <f>HelperList!$A$8</f>
        <v>Half-afgewerkte producten</v>
      </c>
      <c r="B54" t="str">
        <f>HelperList!$A$16</f>
        <v>e) diervoeder</v>
      </c>
      <c r="C54" t="s">
        <v>195</v>
      </c>
      <c r="D54" t="s">
        <v>588</v>
      </c>
      <c r="E54" t="s">
        <v>236</v>
      </c>
      <c r="F54" t="s">
        <v>235</v>
      </c>
      <c r="G54">
        <f>ROWS($A$2:A54)</f>
        <v>53</v>
      </c>
      <c r="H54" t="str">
        <f>IF('bio cld pf'!$E$19=HelperProductgroups!A54,HelperProductgroups!G54,"")</f>
        <v/>
      </c>
      <c r="I54" t="str">
        <f>IFERROR(SMALL($H$2:$H$97,ROWS($H$2:H54)),"")</f>
        <v/>
      </c>
      <c r="J54" t="str" cm="1">
        <f t="array" ref="J54">IFERROR(INDEX($A$2:$F$98,$I54,2),"")</f>
        <v/>
      </c>
      <c r="K54" t="str" cm="1">
        <f t="array" ref="K54">IFERROR(INDEX($A$2:$F$98,$I54,3),"")</f>
        <v/>
      </c>
      <c r="L54" t="str" cm="1">
        <f t="array" ref="L54">IFERROR(INDEX($A$2:$F$98,$I54,4),"")</f>
        <v/>
      </c>
      <c r="M54" t="str" cm="1">
        <f t="array" ref="M54">IFERROR(INDEX($A$2:$F$98,$I54,5),"")</f>
        <v/>
      </c>
      <c r="N54" t="str" cm="1">
        <f t="array" ref="N54">IFERROR(INDEX($A$2:$F$98,$I54,6),"")</f>
        <v/>
      </c>
      <c r="O54">
        <f>IF('bio cld pf'!$E$20=HelperProductgroups!J54,HelperProductgroups!G54,"")</f>
        <v>53</v>
      </c>
      <c r="P54">
        <f>IFERROR(SMALL($O$2:$O$98,ROWS($O$2:O54)),"")</f>
        <v>53</v>
      </c>
      <c r="Q54" t="str" cm="1">
        <f t="array" ref="Q54">IFERROR(INDEX($J$2:$N$97,$P54,2),"")</f>
        <v/>
      </c>
      <c r="R54" t="str" cm="1">
        <f t="array" ref="R54">IFERROR(INDEX($J$2:$N$97,$P54,3),"")</f>
        <v/>
      </c>
      <c r="S54" t="str" cm="1">
        <f t="array" ref="S54">IFERROR(INDEX($J$2:$N$97,$P54,4),"")</f>
        <v/>
      </c>
      <c r="T54" t="str" cm="1">
        <f t="array" ref="T54">IFERROR(INDEX($J$2:$N$97,$P54,5),"")</f>
        <v/>
      </c>
    </row>
    <row r="55" spans="1:20" ht="15" x14ac:dyDescent="0.25">
      <c r="A55" t="str">
        <f>HelperList!$A$8</f>
        <v>Half-afgewerkte producten</v>
      </c>
      <c r="B55" t="str">
        <f>HelperList!$A$17</f>
        <v>f) wijn</v>
      </c>
      <c r="C55" t="s">
        <v>195</v>
      </c>
      <c r="D55" t="s">
        <v>588</v>
      </c>
      <c r="E55" t="s">
        <v>236</v>
      </c>
      <c r="F55" t="s">
        <v>235</v>
      </c>
      <c r="G55">
        <f>ROWS($A$2:A55)</f>
        <v>54</v>
      </c>
      <c r="H55" t="str">
        <f>IF('bio cld pf'!$E$19=HelperProductgroups!A55,HelperProductgroups!G55,"")</f>
        <v/>
      </c>
      <c r="I55" t="str">
        <f>IFERROR(SMALL($H$2:$H$97,ROWS($H$2:H55)),"")</f>
        <v/>
      </c>
      <c r="J55" t="str" cm="1">
        <f t="array" ref="J55">IFERROR(INDEX($A$2:$F$98,$I55,2),"")</f>
        <v/>
      </c>
      <c r="K55" t="str" cm="1">
        <f t="array" ref="K55">IFERROR(INDEX($A$2:$F$98,$I55,3),"")</f>
        <v/>
      </c>
      <c r="L55" t="str" cm="1">
        <f t="array" ref="L55">IFERROR(INDEX($A$2:$F$98,$I55,4),"")</f>
        <v/>
      </c>
      <c r="M55" t="str" cm="1">
        <f t="array" ref="M55">IFERROR(INDEX($A$2:$F$98,$I55,5),"")</f>
        <v/>
      </c>
      <c r="N55" t="str" cm="1">
        <f t="array" ref="N55">IFERROR(INDEX($A$2:$F$98,$I55,6),"")</f>
        <v/>
      </c>
      <c r="O55">
        <f>IF('bio cld pf'!$E$20=HelperProductgroups!J55,HelperProductgroups!G55,"")</f>
        <v>54</v>
      </c>
      <c r="P55">
        <f>IFERROR(SMALL($O$2:$O$98,ROWS($O$2:O55)),"")</f>
        <v>54</v>
      </c>
      <c r="Q55" t="str" cm="1">
        <f t="array" ref="Q55">IFERROR(INDEX($J$2:$N$97,$P55,2),"")</f>
        <v/>
      </c>
      <c r="R55" t="str" cm="1">
        <f t="array" ref="R55">IFERROR(INDEX($J$2:$N$97,$P55,3),"")</f>
        <v/>
      </c>
      <c r="S55" t="str" cm="1">
        <f t="array" ref="S55">IFERROR(INDEX($J$2:$N$97,$P55,4),"")</f>
        <v/>
      </c>
      <c r="T55" t="str" cm="1">
        <f t="array" ref="T55">IFERROR(INDEX($J$2:$N$97,$P55,5),"")</f>
        <v/>
      </c>
    </row>
    <row r="56" spans="1:20" ht="15" x14ac:dyDescent="0.25">
      <c r="A56" t="str">
        <f>HelperList!$A$8</f>
        <v>Half-afgewerkte producten</v>
      </c>
      <c r="B56" t="str">
        <f>HelperList!$A$18</f>
        <v>g) andere in bijlage I bij Verordening (EU) 2018/848 opgenomen of niet onder de voorgaande categorieën vallende producten</v>
      </c>
      <c r="C56" t="s">
        <v>195</v>
      </c>
      <c r="D56" t="s">
        <v>588</v>
      </c>
      <c r="E56" t="s">
        <v>236</v>
      </c>
      <c r="F56" t="s">
        <v>235</v>
      </c>
      <c r="G56">
        <f>ROWS($A$2:A56)</f>
        <v>55</v>
      </c>
      <c r="H56" t="str">
        <f>IF('bio cld pf'!$E$19=HelperProductgroups!A56,HelperProductgroups!G56,"")</f>
        <v/>
      </c>
      <c r="I56" t="str">
        <f>IFERROR(SMALL($H$2:$H$97,ROWS($H$2:H56)),"")</f>
        <v/>
      </c>
      <c r="J56" t="str" cm="1">
        <f t="array" ref="J56">IFERROR(INDEX($A$2:$F$98,$I56,2),"")</f>
        <v/>
      </c>
      <c r="K56" t="str" cm="1">
        <f t="array" ref="K56">IFERROR(INDEX($A$2:$F$98,$I56,3),"")</f>
        <v/>
      </c>
      <c r="L56" t="str" cm="1">
        <f t="array" ref="L56">IFERROR(INDEX($A$2:$F$98,$I56,4),"")</f>
        <v/>
      </c>
      <c r="M56" t="str" cm="1">
        <f t="array" ref="M56">IFERROR(INDEX($A$2:$F$98,$I56,5),"")</f>
        <v/>
      </c>
      <c r="N56" t="str" cm="1">
        <f t="array" ref="N56">IFERROR(INDEX($A$2:$F$98,$I56,6),"")</f>
        <v/>
      </c>
      <c r="O56">
        <f>IF('bio cld pf'!$E$20=HelperProductgroups!J56,HelperProductgroups!G56,"")</f>
        <v>55</v>
      </c>
      <c r="P56">
        <f>IFERROR(SMALL($O$2:$O$98,ROWS($O$2:O56)),"")</f>
        <v>55</v>
      </c>
      <c r="Q56" t="str" cm="1">
        <f t="array" ref="Q56">IFERROR(INDEX($J$2:$N$97,$P56,2),"")</f>
        <v/>
      </c>
      <c r="R56" t="str" cm="1">
        <f t="array" ref="R56">IFERROR(INDEX($J$2:$N$97,$P56,3),"")</f>
        <v/>
      </c>
      <c r="S56" t="str" cm="1">
        <f t="array" ref="S56">IFERROR(INDEX($J$2:$N$97,$P56,4),"")</f>
        <v/>
      </c>
      <c r="T56" t="str" cm="1">
        <f t="array" ref="T56">IFERROR(INDEX($J$2:$N$97,$P56,5),"")</f>
        <v/>
      </c>
    </row>
    <row r="57" spans="1:20" ht="15" x14ac:dyDescent="0.25">
      <c r="A57" t="str">
        <f>HelperList!$A$4</f>
        <v>Hoofdingrediënt uit de jacht en visserij</v>
      </c>
      <c r="B57" t="str">
        <f>HelperList!$A$13</f>
        <v>b) dieren en onverwerkte dierlijke producten</v>
      </c>
      <c r="C57" s="17" t="s">
        <v>450</v>
      </c>
      <c r="D57" s="17" t="s">
        <v>451</v>
      </c>
      <c r="E57" s="17" t="s">
        <v>452</v>
      </c>
      <c r="F57" s="17" t="s">
        <v>453</v>
      </c>
      <c r="G57">
        <f>ROWS($A$2:A57)</f>
        <v>56</v>
      </c>
      <c r="H57" t="str">
        <f>IF('bio cld pf'!$E$19=HelperProductgroups!A57,HelperProductgroups!G57,"")</f>
        <v/>
      </c>
      <c r="I57" t="str">
        <f>IFERROR(SMALL($H$2:$H$97,ROWS($H$2:H57)),"")</f>
        <v/>
      </c>
      <c r="J57" t="str" cm="1">
        <f t="array" ref="J57">IFERROR(INDEX($A$2:$F$98,$I57,2),"")</f>
        <v/>
      </c>
      <c r="K57" t="str" cm="1">
        <f t="array" ref="K57">IFERROR(INDEX($A$2:$F$98,$I57,3),"")</f>
        <v/>
      </c>
      <c r="L57" t="str" cm="1">
        <f t="array" ref="L57">IFERROR(INDEX($A$2:$F$98,$I57,4),"")</f>
        <v/>
      </c>
      <c r="M57" t="str" cm="1">
        <f t="array" ref="M57">IFERROR(INDEX($A$2:$F$98,$I57,5),"")</f>
        <v/>
      </c>
      <c r="N57" t="str" cm="1">
        <f t="array" ref="N57">IFERROR(INDEX($A$2:$F$98,$I57,6),"")</f>
        <v/>
      </c>
      <c r="O57">
        <f>IF('bio cld pf'!$E$20=HelperProductgroups!J57,HelperProductgroups!G57,"")</f>
        <v>56</v>
      </c>
      <c r="P57">
        <f>IFERROR(SMALL($O$2:$O$98,ROWS($O$2:O57)),"")</f>
        <v>56</v>
      </c>
      <c r="Q57" t="str" cm="1">
        <f t="array" ref="Q57">IFERROR(INDEX($J$2:$N$97,$P57,2),"")</f>
        <v/>
      </c>
      <c r="R57" t="str" cm="1">
        <f t="array" ref="R57">IFERROR(INDEX($J$2:$N$97,$P57,3),"")</f>
        <v/>
      </c>
      <c r="S57" t="str" cm="1">
        <f t="array" ref="S57">IFERROR(INDEX($J$2:$N$97,$P57,4),"")</f>
        <v/>
      </c>
      <c r="T57" t="str" cm="1">
        <f t="array" ref="T57">IFERROR(INDEX($J$2:$N$97,$P57,5),"")</f>
        <v/>
      </c>
    </row>
    <row r="58" spans="1:20" ht="15" x14ac:dyDescent="0.25">
      <c r="A58" t="str">
        <f>HelperList!$A$4</f>
        <v>Hoofdingrediënt uit de jacht en visserij</v>
      </c>
      <c r="B58" t="str">
        <f>HelperList!$A$15</f>
        <v>d) verwerkte landbouwproducten, waaronder aquacultuurproducten, voor gebruik als levensmiddel</v>
      </c>
      <c r="C58" s="17" t="s">
        <v>454</v>
      </c>
      <c r="D58" s="17" t="s">
        <v>455</v>
      </c>
      <c r="E58" s="17" t="s">
        <v>456</v>
      </c>
      <c r="F58" s="17" t="s">
        <v>457</v>
      </c>
      <c r="G58">
        <f>ROWS($A$2:A58)</f>
        <v>57</v>
      </c>
      <c r="H58" t="str">
        <f>IF('bio cld pf'!$E$19=HelperProductgroups!A58,HelperProductgroups!G58,"")</f>
        <v/>
      </c>
      <c r="I58" t="str">
        <f>IFERROR(SMALL($H$2:$H$97,ROWS($H$2:H58)),"")</f>
        <v/>
      </c>
      <c r="J58" t="str" cm="1">
        <f t="array" ref="J58">IFERROR(INDEX($A$2:$F$98,$I58,2),"")</f>
        <v/>
      </c>
      <c r="K58" t="str" cm="1">
        <f t="array" ref="K58">IFERROR(INDEX($A$2:$F$98,$I58,3),"")</f>
        <v/>
      </c>
      <c r="L58" t="str" cm="1">
        <f t="array" ref="L58">IFERROR(INDEX($A$2:$F$98,$I58,4),"")</f>
        <v/>
      </c>
      <c r="M58" t="str" cm="1">
        <f t="array" ref="M58">IFERROR(INDEX($A$2:$F$98,$I58,5),"")</f>
        <v/>
      </c>
      <c r="N58" t="str" cm="1">
        <f t="array" ref="N58">IFERROR(INDEX($A$2:$F$98,$I58,6),"")</f>
        <v/>
      </c>
      <c r="O58">
        <f>IF('bio cld pf'!$E$20=HelperProductgroups!J58,HelperProductgroups!G58,"")</f>
        <v>57</v>
      </c>
      <c r="P58">
        <f>IFERROR(SMALL($O$2:$O$98,ROWS($O$2:O58)),"")</f>
        <v>57</v>
      </c>
      <c r="Q58" t="str" cm="1">
        <f t="array" ref="Q58">IFERROR(INDEX($J$2:$N$97,$P58,2),"")</f>
        <v/>
      </c>
      <c r="R58" t="str" cm="1">
        <f t="array" ref="R58">IFERROR(INDEX($J$2:$N$97,$P58,3),"")</f>
        <v/>
      </c>
      <c r="S58" t="str" cm="1">
        <f t="array" ref="S58">IFERROR(INDEX($J$2:$N$97,$P58,4),"")</f>
        <v/>
      </c>
      <c r="T58" t="str" cm="1">
        <f t="array" ref="T58">IFERROR(INDEX($J$2:$N$97,$P58,5),"")</f>
        <v/>
      </c>
    </row>
    <row r="59" spans="1:20" ht="15" x14ac:dyDescent="0.25">
      <c r="A59" t="str">
        <f>HelperList!$A$4</f>
        <v>Hoofdingrediënt uit de jacht en visserij</v>
      </c>
      <c r="B59" t="str">
        <f>HelperList!$A$15</f>
        <v>d) verwerkte landbouwproducten, waaronder aquacultuurproducten, voor gebruik als levensmiddel</v>
      </c>
      <c r="C59" s="17" t="s">
        <v>458</v>
      </c>
      <c r="D59" s="17" t="s">
        <v>459</v>
      </c>
      <c r="E59" s="17" t="s">
        <v>460</v>
      </c>
      <c r="F59" s="17" t="s">
        <v>461</v>
      </c>
      <c r="G59">
        <f>ROWS($A$2:A59)</f>
        <v>58</v>
      </c>
      <c r="H59" t="str">
        <f>IF('bio cld pf'!$E$19=HelperProductgroups!A59,HelperProductgroups!G59,"")</f>
        <v/>
      </c>
      <c r="I59" t="str">
        <f>IFERROR(SMALL($H$2:$H$97,ROWS($H$2:H59)),"")</f>
        <v/>
      </c>
      <c r="J59" t="str" cm="1">
        <f t="array" ref="J59">IFERROR(INDEX($A$2:$F$98,$I59,2),"")</f>
        <v/>
      </c>
      <c r="K59" t="str" cm="1">
        <f t="array" ref="K59">IFERROR(INDEX($A$2:$F$98,$I59,3),"")</f>
        <v/>
      </c>
      <c r="L59" t="str" cm="1">
        <f t="array" ref="L59">IFERROR(INDEX($A$2:$F$98,$I59,4),"")</f>
        <v/>
      </c>
      <c r="M59" t="str" cm="1">
        <f t="array" ref="M59">IFERROR(INDEX($A$2:$F$98,$I59,5),"")</f>
        <v/>
      </c>
      <c r="N59" t="str" cm="1">
        <f t="array" ref="N59">IFERROR(INDEX($A$2:$F$98,$I59,6),"")</f>
        <v/>
      </c>
      <c r="O59">
        <f>IF('bio cld pf'!$E$20=HelperProductgroups!J59,HelperProductgroups!G59,"")</f>
        <v>58</v>
      </c>
      <c r="P59">
        <f>IFERROR(SMALL($O$2:$O$98,ROWS($O$2:O59)),"")</f>
        <v>58</v>
      </c>
      <c r="Q59" t="str" cm="1">
        <f t="array" ref="Q59">IFERROR(INDEX($J$2:$N$97,$P59,2),"")</f>
        <v/>
      </c>
      <c r="R59" t="str" cm="1">
        <f t="array" ref="R59">IFERROR(INDEX($J$2:$N$97,$P59,3),"")</f>
        <v/>
      </c>
      <c r="S59" t="str" cm="1">
        <f t="array" ref="S59">IFERROR(INDEX($J$2:$N$97,$P59,4),"")</f>
        <v/>
      </c>
      <c r="T59" t="str" cm="1">
        <f t="array" ref="T59">IFERROR(INDEX($J$2:$N$97,$P59,5),"")</f>
        <v/>
      </c>
    </row>
    <row r="60" spans="1:20" ht="15" x14ac:dyDescent="0.25">
      <c r="A60" t="str">
        <f>HelperList!$A$4</f>
        <v>Hoofdingrediënt uit de jacht en visserij</v>
      </c>
      <c r="B60" t="str">
        <f>HelperList!$A$15</f>
        <v>d) verwerkte landbouwproducten, waaronder aquacultuurproducten, voor gebruik als levensmiddel</v>
      </c>
      <c r="C60" s="17" t="s">
        <v>462</v>
      </c>
      <c r="D60" s="17" t="s">
        <v>463</v>
      </c>
      <c r="E60" s="17" t="s">
        <v>464</v>
      </c>
      <c r="F60" s="17" t="s">
        <v>465</v>
      </c>
      <c r="G60">
        <f>ROWS($A$2:A60)</f>
        <v>59</v>
      </c>
      <c r="H60" t="str">
        <f>IF('bio cld pf'!$E$19=HelperProductgroups!A60,HelperProductgroups!G60,"")</f>
        <v/>
      </c>
      <c r="I60" t="str">
        <f>IFERROR(SMALL($H$2:$H$97,ROWS($H$2:H60)),"")</f>
        <v/>
      </c>
      <c r="J60" t="str" cm="1">
        <f t="array" ref="J60">IFERROR(INDEX($A$2:$F$98,$I60,2),"")</f>
        <v/>
      </c>
      <c r="K60" t="str" cm="1">
        <f t="array" ref="K60">IFERROR(INDEX($A$2:$F$98,$I60,3),"")</f>
        <v/>
      </c>
      <c r="L60" t="str" cm="1">
        <f t="array" ref="L60">IFERROR(INDEX($A$2:$F$98,$I60,4),"")</f>
        <v/>
      </c>
      <c r="M60" t="str" cm="1">
        <f t="array" ref="M60">IFERROR(INDEX($A$2:$F$98,$I60,5),"")</f>
        <v/>
      </c>
      <c r="N60" t="str" cm="1">
        <f t="array" ref="N60">IFERROR(INDEX($A$2:$F$98,$I60,6),"")</f>
        <v/>
      </c>
      <c r="O60">
        <f>IF('bio cld pf'!$E$20=HelperProductgroups!J60,HelperProductgroups!G60,"")</f>
        <v>59</v>
      </c>
      <c r="P60">
        <f>IFERROR(SMALL($O$2:$O$98,ROWS($O$2:O60)),"")</f>
        <v>59</v>
      </c>
      <c r="Q60" t="str" cm="1">
        <f t="array" ref="Q60">IFERROR(INDEX($J$2:$N$97,$P60,2),"")</f>
        <v/>
      </c>
      <c r="R60" t="str" cm="1">
        <f t="array" ref="R60">IFERROR(INDEX($J$2:$N$97,$P60,3),"")</f>
        <v/>
      </c>
      <c r="S60" t="str" cm="1">
        <f t="array" ref="S60">IFERROR(INDEX($J$2:$N$97,$P60,4),"")</f>
        <v/>
      </c>
      <c r="T60" t="str" cm="1">
        <f t="array" ref="T60">IFERROR(INDEX($J$2:$N$97,$P60,5),"")</f>
        <v/>
      </c>
    </row>
    <row r="61" spans="1:20" ht="15" x14ac:dyDescent="0.25">
      <c r="A61" t="str">
        <f>HelperList!$A$4</f>
        <v>Hoofdingrediënt uit de jacht en visserij</v>
      </c>
      <c r="B61" t="str">
        <f>HelperList!$A$15</f>
        <v>d) verwerkte landbouwproducten, waaronder aquacultuurproducten, voor gebruik als levensmiddel</v>
      </c>
      <c r="C61" s="17" t="s">
        <v>466</v>
      </c>
      <c r="D61" s="17" t="s">
        <v>467</v>
      </c>
      <c r="E61" s="17" t="s">
        <v>468</v>
      </c>
      <c r="F61" s="17" t="s">
        <v>469</v>
      </c>
      <c r="G61">
        <f>ROWS($A$2:A61)</f>
        <v>60</v>
      </c>
      <c r="H61" t="str">
        <f>IF('bio cld pf'!$E$19=HelperProductgroups!A61,HelperProductgroups!G61,"")</f>
        <v/>
      </c>
      <c r="I61" t="str">
        <f>IFERROR(SMALL($H$2:$H$97,ROWS($H$2:H61)),"")</f>
        <v/>
      </c>
      <c r="J61" t="str" cm="1">
        <f t="array" ref="J61">IFERROR(INDEX($A$2:$F$98,$I61,2),"")</f>
        <v/>
      </c>
      <c r="K61" t="str" cm="1">
        <f t="array" ref="K61">IFERROR(INDEX($A$2:$F$98,$I61,3),"")</f>
        <v/>
      </c>
      <c r="L61" t="str" cm="1">
        <f t="array" ref="L61">IFERROR(INDEX($A$2:$F$98,$I61,4),"")</f>
        <v/>
      </c>
      <c r="M61" t="str" cm="1">
        <f t="array" ref="M61">IFERROR(INDEX($A$2:$F$98,$I61,5),"")</f>
        <v/>
      </c>
      <c r="N61" t="str" cm="1">
        <f t="array" ref="N61">IFERROR(INDEX($A$2:$F$98,$I61,6),"")</f>
        <v/>
      </c>
      <c r="O61">
        <f>IF('bio cld pf'!$E$20=HelperProductgroups!J61,HelperProductgroups!G61,"")</f>
        <v>60</v>
      </c>
      <c r="P61">
        <f>IFERROR(SMALL($O$2:$O$98,ROWS($O$2:O61)),"")</f>
        <v>60</v>
      </c>
      <c r="Q61" t="str" cm="1">
        <f t="array" ref="Q61">IFERROR(INDEX($J$2:$N$97,$P61,2),"")</f>
        <v/>
      </c>
      <c r="R61" t="str" cm="1">
        <f t="array" ref="R61">IFERROR(INDEX($J$2:$N$97,$P61,3),"")</f>
        <v/>
      </c>
      <c r="S61" t="str" cm="1">
        <f t="array" ref="S61">IFERROR(INDEX($J$2:$N$97,$P61,4),"")</f>
        <v/>
      </c>
      <c r="T61" t="str" cm="1">
        <f t="array" ref="T61">IFERROR(INDEX($J$2:$N$97,$P61,5),"")</f>
        <v/>
      </c>
    </row>
    <row r="62" spans="1:20" ht="15" x14ac:dyDescent="0.25">
      <c r="A62" t="str">
        <f>HelperList!$A$4</f>
        <v>Hoofdingrediënt uit de jacht en visserij</v>
      </c>
      <c r="B62" t="str">
        <f>HelperList!$A$15</f>
        <v>d) verwerkte landbouwproducten, waaronder aquacultuurproducten, voor gebruik als levensmiddel</v>
      </c>
      <c r="C62" s="17" t="s">
        <v>470</v>
      </c>
      <c r="D62" s="17" t="s">
        <v>471</v>
      </c>
      <c r="E62" s="17" t="s">
        <v>472</v>
      </c>
      <c r="F62" s="17" t="s">
        <v>473</v>
      </c>
      <c r="G62">
        <f>ROWS($A$2:A62)</f>
        <v>61</v>
      </c>
      <c r="H62" t="str">
        <f>IF('bio cld pf'!$E$19=HelperProductgroups!A62,HelperProductgroups!G62,"")</f>
        <v/>
      </c>
      <c r="I62" t="str">
        <f>IFERROR(SMALL($H$2:$H$97,ROWS($H$2:H62)),"")</f>
        <v/>
      </c>
      <c r="J62" t="str" cm="1">
        <f t="array" ref="J62">IFERROR(INDEX($A$2:$F$98,$I62,2),"")</f>
        <v/>
      </c>
      <c r="K62" t="str" cm="1">
        <f t="array" ref="K62">IFERROR(INDEX($A$2:$F$98,$I62,3),"")</f>
        <v/>
      </c>
      <c r="L62" t="str" cm="1">
        <f t="array" ref="L62">IFERROR(INDEX($A$2:$F$98,$I62,4),"")</f>
        <v/>
      </c>
      <c r="M62" t="str" cm="1">
        <f t="array" ref="M62">IFERROR(INDEX($A$2:$F$98,$I62,5),"")</f>
        <v/>
      </c>
      <c r="N62" t="str" cm="1">
        <f t="array" ref="N62">IFERROR(INDEX($A$2:$F$98,$I62,6),"")</f>
        <v/>
      </c>
      <c r="O62">
        <f>IF('bio cld pf'!$E$20=HelperProductgroups!J62,HelperProductgroups!G62,"")</f>
        <v>61</v>
      </c>
      <c r="P62">
        <f>IFERROR(SMALL($O$2:$O$98,ROWS($O$2:O62)),"")</f>
        <v>61</v>
      </c>
      <c r="Q62" t="str" cm="1">
        <f t="array" ref="Q62">IFERROR(INDEX($J$2:$N$97,$P62,2),"")</f>
        <v/>
      </c>
      <c r="R62" t="str" cm="1">
        <f t="array" ref="R62">IFERROR(INDEX($J$2:$N$97,$P62,3),"")</f>
        <v/>
      </c>
      <c r="S62" t="str" cm="1">
        <f t="array" ref="S62">IFERROR(INDEX($J$2:$N$97,$P62,4),"")</f>
        <v/>
      </c>
      <c r="T62" t="str" cm="1">
        <f t="array" ref="T62">IFERROR(INDEX($J$2:$N$97,$P62,5),"")</f>
        <v/>
      </c>
    </row>
    <row r="63" spans="1:20" ht="15" x14ac:dyDescent="0.25">
      <c r="A63" t="str">
        <f>HelperList!$A$4</f>
        <v>Hoofdingrediënt uit de jacht en visserij</v>
      </c>
      <c r="B63" t="str">
        <f>HelperList!$A$15</f>
        <v>d) verwerkte landbouwproducten, waaronder aquacultuurproducten, voor gebruik als levensmiddel</v>
      </c>
      <c r="C63" s="17" t="s">
        <v>474</v>
      </c>
      <c r="D63" s="17" t="s">
        <v>475</v>
      </c>
      <c r="E63" s="17" t="s">
        <v>476</v>
      </c>
      <c r="F63" s="17" t="s">
        <v>477</v>
      </c>
      <c r="G63">
        <f>ROWS($A$2:A63)</f>
        <v>62</v>
      </c>
      <c r="H63" t="str">
        <f>IF('bio cld pf'!$E$19=HelperProductgroups!A63,HelperProductgroups!G63,"")</f>
        <v/>
      </c>
      <c r="I63" t="str">
        <f>IFERROR(SMALL($H$2:$H$97,ROWS($H$2:H63)),"")</f>
        <v/>
      </c>
      <c r="J63" t="str" cm="1">
        <f t="array" ref="J63">IFERROR(INDEX($A$2:$F$98,$I63,2),"")</f>
        <v/>
      </c>
      <c r="K63" t="str" cm="1">
        <f t="array" ref="K63">IFERROR(INDEX($A$2:$F$98,$I63,3),"")</f>
        <v/>
      </c>
      <c r="L63" t="str" cm="1">
        <f t="array" ref="L63">IFERROR(INDEX($A$2:$F$98,$I63,4),"")</f>
        <v/>
      </c>
      <c r="M63" t="str" cm="1">
        <f t="array" ref="M63">IFERROR(INDEX($A$2:$F$98,$I63,5),"")</f>
        <v/>
      </c>
      <c r="N63" t="str" cm="1">
        <f t="array" ref="N63">IFERROR(INDEX($A$2:$F$98,$I63,6),"")</f>
        <v/>
      </c>
      <c r="O63">
        <f>IF('bio cld pf'!$E$20=HelperProductgroups!J63,HelperProductgroups!G63,"")</f>
        <v>62</v>
      </c>
      <c r="P63">
        <f>IFERROR(SMALL($O$2:$O$98,ROWS($O$2:O63)),"")</f>
        <v>62</v>
      </c>
      <c r="Q63" t="str" cm="1">
        <f t="array" ref="Q63">IFERROR(INDEX($J$2:$N$97,$P63,2),"")</f>
        <v/>
      </c>
      <c r="R63" t="str" cm="1">
        <f t="array" ref="R63">IFERROR(INDEX($J$2:$N$97,$P63,3),"")</f>
        <v/>
      </c>
      <c r="S63" t="str" cm="1">
        <f t="array" ref="S63">IFERROR(INDEX($J$2:$N$97,$P63,4),"")</f>
        <v/>
      </c>
      <c r="T63" t="str" cm="1">
        <f t="array" ref="T63">IFERROR(INDEX($J$2:$N$97,$P63,5),"")</f>
        <v/>
      </c>
    </row>
    <row r="64" spans="1:20" ht="15" x14ac:dyDescent="0.25">
      <c r="A64" t="str">
        <f>HelperList!$A$4</f>
        <v>Hoofdingrediënt uit de jacht en visserij</v>
      </c>
      <c r="B64" t="str">
        <f>HelperList!$A$14</f>
        <v>c) algen en onverwerkte aquacultuurproducten</v>
      </c>
      <c r="C64" s="17" t="s">
        <v>478</v>
      </c>
      <c r="D64" s="17" t="s">
        <v>479</v>
      </c>
      <c r="E64" s="17" t="s">
        <v>480</v>
      </c>
      <c r="F64" s="17" t="s">
        <v>481</v>
      </c>
      <c r="G64">
        <f>ROWS($A$2:A64)</f>
        <v>63</v>
      </c>
      <c r="H64" t="str">
        <f>IF('bio cld pf'!$E$19=HelperProductgroups!A64,HelperProductgroups!G64,"")</f>
        <v/>
      </c>
      <c r="I64" t="str">
        <f>IFERROR(SMALL($H$2:$H$97,ROWS($H$2:H64)),"")</f>
        <v/>
      </c>
      <c r="J64" t="str" cm="1">
        <f t="array" ref="J64">IFERROR(INDEX($A$2:$F$98,$I64,2),"")</f>
        <v/>
      </c>
      <c r="K64" t="str" cm="1">
        <f t="array" ref="K64">IFERROR(INDEX($A$2:$F$98,$I64,3),"")</f>
        <v/>
      </c>
      <c r="L64" t="str" cm="1">
        <f t="array" ref="L64">IFERROR(INDEX($A$2:$F$98,$I64,4),"")</f>
        <v/>
      </c>
      <c r="M64" t="str" cm="1">
        <f t="array" ref="M64">IFERROR(INDEX($A$2:$F$98,$I64,5),"")</f>
        <v/>
      </c>
      <c r="N64" t="str" cm="1">
        <f t="array" ref="N64">IFERROR(INDEX($A$2:$F$98,$I64,6),"")</f>
        <v/>
      </c>
      <c r="O64">
        <f>IF('bio cld pf'!$E$20=HelperProductgroups!J64,HelperProductgroups!G64,"")</f>
        <v>63</v>
      </c>
      <c r="P64">
        <f>IFERROR(SMALL($O$2:$O$98,ROWS($O$2:O64)),"")</f>
        <v>63</v>
      </c>
      <c r="Q64" t="str" cm="1">
        <f t="array" ref="Q64">IFERROR(INDEX($J$2:$N$97,$P64,2),"")</f>
        <v/>
      </c>
      <c r="R64" t="str" cm="1">
        <f t="array" ref="R64">IFERROR(INDEX($J$2:$N$97,$P64,3),"")</f>
        <v/>
      </c>
      <c r="S64" t="str" cm="1">
        <f t="array" ref="S64">IFERROR(INDEX($J$2:$N$97,$P64,4),"")</f>
        <v/>
      </c>
      <c r="T64" t="str" cm="1">
        <f t="array" ref="T64">IFERROR(INDEX($J$2:$N$97,$P64,5),"")</f>
        <v/>
      </c>
    </row>
    <row r="65" spans="1:20" ht="15" x14ac:dyDescent="0.25">
      <c r="A65" t="str">
        <f>HelperList!$A$6</f>
        <v>Minder dan 95% biologisch</v>
      </c>
      <c r="B65" t="str">
        <f>HelperList!$A$15</f>
        <v>d) verwerkte landbouwproducten, waaronder aquacultuurproducten, voor gebruik als levensmiddel</v>
      </c>
      <c r="C65" s="17" t="s">
        <v>482</v>
      </c>
      <c r="D65" s="17" t="s">
        <v>483</v>
      </c>
      <c r="E65" s="17" t="s">
        <v>484</v>
      </c>
      <c r="F65" s="17" t="s">
        <v>485</v>
      </c>
      <c r="G65">
        <f>ROWS($A$2:A65)</f>
        <v>64</v>
      </c>
      <c r="H65" t="str">
        <f>IF('bio cld pf'!$E$19=HelperProductgroups!A65,HelperProductgroups!G65,"")</f>
        <v/>
      </c>
      <c r="I65" t="str">
        <f>IFERROR(SMALL($H$2:$H$97,ROWS($H$2:H65)),"")</f>
        <v/>
      </c>
      <c r="J65" t="str" cm="1">
        <f t="array" ref="J65">IFERROR(INDEX($A$2:$F$98,$I65,2),"")</f>
        <v/>
      </c>
      <c r="K65" t="str" cm="1">
        <f t="array" ref="K65">IFERROR(INDEX($A$2:$F$98,$I65,3),"")</f>
        <v/>
      </c>
      <c r="L65" t="str" cm="1">
        <f t="array" ref="L65">IFERROR(INDEX($A$2:$F$98,$I65,4),"")</f>
        <v/>
      </c>
      <c r="M65" t="str" cm="1">
        <f t="array" ref="M65">IFERROR(INDEX($A$2:$F$98,$I65,5),"")</f>
        <v/>
      </c>
      <c r="N65" t="str" cm="1">
        <f t="array" ref="N65">IFERROR(INDEX($A$2:$F$98,$I65,6),"")</f>
        <v/>
      </c>
      <c r="O65">
        <f>IF('bio cld pf'!$E$20=HelperProductgroups!J65,HelperProductgroups!G65,"")</f>
        <v>64</v>
      </c>
      <c r="P65">
        <f>IFERROR(SMALL($O$2:$O$98,ROWS($O$2:O65)),"")</f>
        <v>64</v>
      </c>
      <c r="Q65" t="str" cm="1">
        <f t="array" ref="Q65">IFERROR(INDEX($J$2:$N$97,$P65,2),"")</f>
        <v/>
      </c>
      <c r="R65" t="str" cm="1">
        <f t="array" ref="R65">IFERROR(INDEX($J$2:$N$97,$P65,3),"")</f>
        <v/>
      </c>
      <c r="S65" t="str" cm="1">
        <f t="array" ref="S65">IFERROR(INDEX($J$2:$N$97,$P65,4),"")</f>
        <v/>
      </c>
      <c r="T65" t="str" cm="1">
        <f t="array" ref="T65">IFERROR(INDEX($J$2:$N$97,$P65,5),"")</f>
        <v/>
      </c>
    </row>
    <row r="66" spans="1:20" ht="15" x14ac:dyDescent="0.25">
      <c r="A66" t="str">
        <f>HelperList!$A$6</f>
        <v>Minder dan 95% biologisch</v>
      </c>
      <c r="B66" t="str">
        <f>HelperList!$A$15</f>
        <v>d) verwerkte landbouwproducten, waaronder aquacultuurproducten, voor gebruik als levensmiddel</v>
      </c>
      <c r="C66" s="17" t="s">
        <v>486</v>
      </c>
      <c r="D66" s="17" t="s">
        <v>487</v>
      </c>
      <c r="E66" s="17" t="s">
        <v>488</v>
      </c>
      <c r="F66" s="17" t="s">
        <v>489</v>
      </c>
      <c r="G66">
        <f>ROWS($A$2:A66)</f>
        <v>65</v>
      </c>
      <c r="H66" t="str">
        <f>IF('bio cld pf'!$E$19=HelperProductgroups!A66,HelperProductgroups!G66,"")</f>
        <v/>
      </c>
      <c r="I66" t="str">
        <f>IFERROR(SMALL($H$2:$H$97,ROWS($H$2:H66)),"")</f>
        <v/>
      </c>
      <c r="J66" t="str" cm="1">
        <f t="array" ref="J66">IFERROR(INDEX($A$2:$F$98,$I66,2),"")</f>
        <v/>
      </c>
      <c r="K66" t="str" cm="1">
        <f t="array" ref="K66">IFERROR(INDEX($A$2:$F$98,$I66,3),"")</f>
        <v/>
      </c>
      <c r="L66" t="str" cm="1">
        <f t="array" ref="L66">IFERROR(INDEX($A$2:$F$98,$I66,4),"")</f>
        <v/>
      </c>
      <c r="M66" t="str" cm="1">
        <f t="array" ref="M66">IFERROR(INDEX($A$2:$F$98,$I66,5),"")</f>
        <v/>
      </c>
      <c r="N66" t="str" cm="1">
        <f t="array" ref="N66">IFERROR(INDEX($A$2:$F$98,$I66,6),"")</f>
        <v/>
      </c>
      <c r="O66">
        <f>IF('bio cld pf'!$E$20=HelperProductgroups!J66,HelperProductgroups!G66,"")</f>
        <v>65</v>
      </c>
      <c r="P66">
        <f>IFERROR(SMALL($O$2:$O$98,ROWS($O$2:O66)),"")</f>
        <v>65</v>
      </c>
      <c r="Q66" t="str" cm="1">
        <f t="array" ref="Q66">IFERROR(INDEX($J$2:$N$97,$P66,2),"")</f>
        <v/>
      </c>
      <c r="R66" t="str" cm="1">
        <f t="array" ref="R66">IFERROR(INDEX($J$2:$N$97,$P66,3),"")</f>
        <v/>
      </c>
      <c r="S66" t="str" cm="1">
        <f t="array" ref="S66">IFERROR(INDEX($J$2:$N$97,$P66,4),"")</f>
        <v/>
      </c>
      <c r="T66" t="str" cm="1">
        <f t="array" ref="T66">IFERROR(INDEX($J$2:$N$97,$P66,5),"")</f>
        <v/>
      </c>
    </row>
    <row r="67" spans="1:20" ht="15" x14ac:dyDescent="0.25">
      <c r="A67" t="str">
        <f>HelperList!$A$6</f>
        <v>Minder dan 95% biologisch</v>
      </c>
      <c r="B67" t="str">
        <f>HelperList!$A$15</f>
        <v>d) verwerkte landbouwproducten, waaronder aquacultuurproducten, voor gebruik als levensmiddel</v>
      </c>
      <c r="C67" s="17" t="s">
        <v>490</v>
      </c>
      <c r="D67" s="17" t="s">
        <v>491</v>
      </c>
      <c r="E67" s="17" t="s">
        <v>492</v>
      </c>
      <c r="F67" s="17" t="s">
        <v>493</v>
      </c>
      <c r="G67">
        <f>ROWS($A$2:A67)</f>
        <v>66</v>
      </c>
      <c r="H67" t="str">
        <f>IF('bio cld pf'!$E$19=HelperProductgroups!A67,HelperProductgroups!G67,"")</f>
        <v/>
      </c>
      <c r="I67" t="str">
        <f>IFERROR(SMALL($H$2:$H$97,ROWS($H$2:H67)),"")</f>
        <v/>
      </c>
      <c r="J67" t="str" cm="1">
        <f t="array" ref="J67">IFERROR(INDEX($A$2:$F$98,$I67,2),"")</f>
        <v/>
      </c>
      <c r="K67" t="str" cm="1">
        <f t="array" ref="K67">IFERROR(INDEX($A$2:$F$98,$I67,3),"")</f>
        <v/>
      </c>
      <c r="L67" t="str" cm="1">
        <f t="array" ref="L67">IFERROR(INDEX($A$2:$F$98,$I67,4),"")</f>
        <v/>
      </c>
      <c r="M67" t="str" cm="1">
        <f t="array" ref="M67">IFERROR(INDEX($A$2:$F$98,$I67,5),"")</f>
        <v/>
      </c>
      <c r="N67" t="str" cm="1">
        <f t="array" ref="N67">IFERROR(INDEX($A$2:$F$98,$I67,6),"")</f>
        <v/>
      </c>
      <c r="O67">
        <f>IF('bio cld pf'!$E$20=HelperProductgroups!J67,HelperProductgroups!G67,"")</f>
        <v>66</v>
      </c>
      <c r="P67">
        <f>IFERROR(SMALL($O$2:$O$98,ROWS($O$2:O67)),"")</f>
        <v>66</v>
      </c>
      <c r="Q67" t="str" cm="1">
        <f t="array" ref="Q67">IFERROR(INDEX($J$2:$N$97,$P67,2),"")</f>
        <v/>
      </c>
      <c r="R67" t="str" cm="1">
        <f t="array" ref="R67">IFERROR(INDEX($J$2:$N$97,$P67,3),"")</f>
        <v/>
      </c>
      <c r="S67" t="str" cm="1">
        <f t="array" ref="S67">IFERROR(INDEX($J$2:$N$97,$P67,4),"")</f>
        <v/>
      </c>
      <c r="T67" t="str" cm="1">
        <f t="array" ref="T67">IFERROR(INDEX($J$2:$N$97,$P67,5),"")</f>
        <v/>
      </c>
    </row>
    <row r="68" spans="1:20" ht="15" x14ac:dyDescent="0.25">
      <c r="A68" t="str">
        <f>HelperList!$A$6</f>
        <v>Minder dan 95% biologisch</v>
      </c>
      <c r="B68" t="str">
        <f>HelperList!$A$15</f>
        <v>d) verwerkte landbouwproducten, waaronder aquacultuurproducten, voor gebruik als levensmiddel</v>
      </c>
      <c r="C68" s="17" t="s">
        <v>494</v>
      </c>
      <c r="D68" s="17" t="s">
        <v>495</v>
      </c>
      <c r="E68" s="17" t="s">
        <v>496</v>
      </c>
      <c r="F68" s="17" t="s">
        <v>497</v>
      </c>
      <c r="G68">
        <f>ROWS($A$2:A68)</f>
        <v>67</v>
      </c>
      <c r="H68" t="str">
        <f>IF('bio cld pf'!$E$19=HelperProductgroups!A68,HelperProductgroups!G68,"")</f>
        <v/>
      </c>
      <c r="I68" t="str">
        <f>IFERROR(SMALL($H$2:$H$97,ROWS($H$2:H68)),"")</f>
        <v/>
      </c>
      <c r="J68" t="str" cm="1">
        <f t="array" ref="J68">IFERROR(INDEX($A$2:$F$98,$I68,2),"")</f>
        <v/>
      </c>
      <c r="K68" t="str" cm="1">
        <f t="array" ref="K68">IFERROR(INDEX($A$2:$F$98,$I68,3),"")</f>
        <v/>
      </c>
      <c r="L68" t="str" cm="1">
        <f t="array" ref="L68">IFERROR(INDEX($A$2:$F$98,$I68,4),"")</f>
        <v/>
      </c>
      <c r="M68" t="str" cm="1">
        <f t="array" ref="M68">IFERROR(INDEX($A$2:$F$98,$I68,5),"")</f>
        <v/>
      </c>
      <c r="N68" t="str" cm="1">
        <f t="array" ref="N68">IFERROR(INDEX($A$2:$F$98,$I68,6),"")</f>
        <v/>
      </c>
      <c r="O68">
        <f>IF('bio cld pf'!$E$20=HelperProductgroups!J68,HelperProductgroups!G68,"")</f>
        <v>67</v>
      </c>
      <c r="P68">
        <f>IFERROR(SMALL($O$2:$O$98,ROWS($O$2:O68)),"")</f>
        <v>67</v>
      </c>
      <c r="Q68" t="str" cm="1">
        <f t="array" ref="Q68">IFERROR(INDEX($J$2:$N$97,$P68,2),"")</f>
        <v/>
      </c>
      <c r="R68" t="str" cm="1">
        <f t="array" ref="R68">IFERROR(INDEX($J$2:$N$97,$P68,3),"")</f>
        <v/>
      </c>
      <c r="S68" t="str" cm="1">
        <f t="array" ref="S68">IFERROR(INDEX($J$2:$N$97,$P68,4),"")</f>
        <v/>
      </c>
      <c r="T68" t="str" cm="1">
        <f t="array" ref="T68">IFERROR(INDEX($J$2:$N$97,$P68,5),"")</f>
        <v/>
      </c>
    </row>
    <row r="69" spans="1:20" ht="15" x14ac:dyDescent="0.25">
      <c r="A69" t="str">
        <f>HelperList!$A$6</f>
        <v>Minder dan 95% biologisch</v>
      </c>
      <c r="B69" t="str">
        <f>HelperList!$A$15</f>
        <v>d) verwerkte landbouwproducten, waaronder aquacultuurproducten, voor gebruik als levensmiddel</v>
      </c>
      <c r="C69" s="17" t="s">
        <v>498</v>
      </c>
      <c r="D69" s="17" t="s">
        <v>499</v>
      </c>
      <c r="E69" s="17" t="s">
        <v>500</v>
      </c>
      <c r="F69" s="17" t="s">
        <v>501</v>
      </c>
      <c r="G69">
        <f>ROWS($A$2:A69)</f>
        <v>68</v>
      </c>
      <c r="H69" t="str">
        <f>IF('bio cld pf'!$E$19=HelperProductgroups!A69,HelperProductgroups!G69,"")</f>
        <v/>
      </c>
      <c r="I69" t="str">
        <f>IFERROR(SMALL($H$2:$H$97,ROWS($H$2:H69)),"")</f>
        <v/>
      </c>
      <c r="J69" t="str" cm="1">
        <f t="array" ref="J69">IFERROR(INDEX($A$2:$F$98,$I69,2),"")</f>
        <v/>
      </c>
      <c r="K69" t="str" cm="1">
        <f t="array" ref="K69">IFERROR(INDEX($A$2:$F$98,$I69,3),"")</f>
        <v/>
      </c>
      <c r="L69" t="str" cm="1">
        <f t="array" ref="L69">IFERROR(INDEX($A$2:$F$98,$I69,4),"")</f>
        <v/>
      </c>
      <c r="M69" t="str" cm="1">
        <f t="array" ref="M69">IFERROR(INDEX($A$2:$F$98,$I69,5),"")</f>
        <v/>
      </c>
      <c r="N69" t="str" cm="1">
        <f t="array" ref="N69">IFERROR(INDEX($A$2:$F$98,$I69,6),"")</f>
        <v/>
      </c>
      <c r="O69">
        <f>IF('bio cld pf'!$E$20=HelperProductgroups!J69,HelperProductgroups!G69,"")</f>
        <v>68</v>
      </c>
      <c r="P69">
        <f>IFERROR(SMALL($O$2:$O$98,ROWS($O$2:O69)),"")</f>
        <v>68</v>
      </c>
      <c r="Q69" t="str" cm="1">
        <f t="array" ref="Q69">IFERROR(INDEX($J$2:$N$97,$P69,2),"")</f>
        <v/>
      </c>
      <c r="R69" t="str" cm="1">
        <f t="array" ref="R69">IFERROR(INDEX($J$2:$N$97,$P69,3),"")</f>
        <v/>
      </c>
      <c r="S69" t="str" cm="1">
        <f t="array" ref="S69">IFERROR(INDEX($J$2:$N$97,$P69,4),"")</f>
        <v/>
      </c>
      <c r="T69" t="str" cm="1">
        <f t="array" ref="T69">IFERROR(INDEX($J$2:$N$97,$P69,5),"")</f>
        <v/>
      </c>
    </row>
    <row r="70" spans="1:20" ht="15" x14ac:dyDescent="0.25">
      <c r="A70" t="str">
        <f>HelperList!$A$6</f>
        <v>Minder dan 95% biologisch</v>
      </c>
      <c r="B70" t="str">
        <f>HelperList!$A$15</f>
        <v>d) verwerkte landbouwproducten, waaronder aquacultuurproducten, voor gebruik als levensmiddel</v>
      </c>
      <c r="C70" s="17" t="s">
        <v>502</v>
      </c>
      <c r="D70" s="17" t="s">
        <v>503</v>
      </c>
      <c r="E70" s="17" t="s">
        <v>504</v>
      </c>
      <c r="F70" s="17" t="s">
        <v>505</v>
      </c>
      <c r="G70">
        <f>ROWS($A$2:A70)</f>
        <v>69</v>
      </c>
      <c r="H70" t="str">
        <f>IF('bio cld pf'!$E$19=HelperProductgroups!A70,HelperProductgroups!G70,"")</f>
        <v/>
      </c>
      <c r="I70" t="str">
        <f>IFERROR(SMALL($H$2:$H$97,ROWS($H$2:H70)),"")</f>
        <v/>
      </c>
      <c r="J70" t="str" cm="1">
        <f t="array" ref="J70">IFERROR(INDEX($A$2:$F$98,$I70,2),"")</f>
        <v/>
      </c>
      <c r="K70" t="str" cm="1">
        <f t="array" ref="K70">IFERROR(INDEX($A$2:$F$98,$I70,3),"")</f>
        <v/>
      </c>
      <c r="L70" t="str" cm="1">
        <f t="array" ref="L70">IFERROR(INDEX($A$2:$F$98,$I70,4),"")</f>
        <v/>
      </c>
      <c r="M70" t="str" cm="1">
        <f t="array" ref="M70">IFERROR(INDEX($A$2:$F$98,$I70,5),"")</f>
        <v/>
      </c>
      <c r="N70" t="str" cm="1">
        <f t="array" ref="N70">IFERROR(INDEX($A$2:$F$98,$I70,6),"")</f>
        <v/>
      </c>
      <c r="O70">
        <f>IF('bio cld pf'!$E$20=HelperProductgroups!J70,HelperProductgroups!G70,"")</f>
        <v>69</v>
      </c>
      <c r="P70">
        <f>IFERROR(SMALL($O$2:$O$98,ROWS($O$2:O70)),"")</f>
        <v>69</v>
      </c>
      <c r="Q70" t="str" cm="1">
        <f t="array" ref="Q70">IFERROR(INDEX($J$2:$N$97,$P70,2),"")</f>
        <v/>
      </c>
      <c r="R70" t="str" cm="1">
        <f t="array" ref="R70">IFERROR(INDEX($J$2:$N$97,$P70,3),"")</f>
        <v/>
      </c>
      <c r="S70" t="str" cm="1">
        <f t="array" ref="S70">IFERROR(INDEX($J$2:$N$97,$P70,4),"")</f>
        <v/>
      </c>
      <c r="T70" t="str" cm="1">
        <f t="array" ref="T70">IFERROR(INDEX($J$2:$N$97,$P70,5),"")</f>
        <v/>
      </c>
    </row>
    <row r="71" spans="1:20" ht="15" x14ac:dyDescent="0.25">
      <c r="A71" t="str">
        <f>HelperList!$A$6</f>
        <v>Minder dan 95% biologisch</v>
      </c>
      <c r="B71" t="str">
        <f>HelperList!$A$15</f>
        <v>d) verwerkte landbouwproducten, waaronder aquacultuurproducten, voor gebruik als levensmiddel</v>
      </c>
      <c r="C71" s="17" t="s">
        <v>506</v>
      </c>
      <c r="D71" s="17" t="s">
        <v>507</v>
      </c>
      <c r="E71" s="17" t="s">
        <v>508</v>
      </c>
      <c r="F71" s="17" t="s">
        <v>509</v>
      </c>
      <c r="G71">
        <f>ROWS($A$2:A71)</f>
        <v>70</v>
      </c>
      <c r="H71" t="str">
        <f>IF('bio cld pf'!$E$19=HelperProductgroups!A71,HelperProductgroups!G71,"")</f>
        <v/>
      </c>
      <c r="I71" t="str">
        <f>IFERROR(SMALL($H$2:$H$97,ROWS($H$2:H71)),"")</f>
        <v/>
      </c>
      <c r="J71" t="str" cm="1">
        <f t="array" ref="J71">IFERROR(INDEX($A$2:$F$98,$I71,2),"")</f>
        <v/>
      </c>
      <c r="K71" t="str" cm="1">
        <f t="array" ref="K71">IFERROR(INDEX($A$2:$F$98,$I71,3),"")</f>
        <v/>
      </c>
      <c r="L71" t="str" cm="1">
        <f t="array" ref="L71">IFERROR(INDEX($A$2:$F$98,$I71,4),"")</f>
        <v/>
      </c>
      <c r="M71" t="str" cm="1">
        <f t="array" ref="M71">IFERROR(INDEX($A$2:$F$98,$I71,5),"")</f>
        <v/>
      </c>
      <c r="N71" t="str" cm="1">
        <f t="array" ref="N71">IFERROR(INDEX($A$2:$F$98,$I71,6),"")</f>
        <v/>
      </c>
      <c r="O71">
        <f>IF('bio cld pf'!$E$20=HelperProductgroups!J71,HelperProductgroups!G71,"")</f>
        <v>70</v>
      </c>
      <c r="P71">
        <f>IFERROR(SMALL($O$2:$O$98,ROWS($O$2:O71)),"")</f>
        <v>70</v>
      </c>
      <c r="Q71" t="str" cm="1">
        <f t="array" ref="Q71">IFERROR(INDEX($J$2:$N$97,$P71,2),"")</f>
        <v/>
      </c>
      <c r="R71" t="str" cm="1">
        <f t="array" ref="R71">IFERROR(INDEX($J$2:$N$97,$P71,3),"")</f>
        <v/>
      </c>
      <c r="S71" t="str" cm="1">
        <f t="array" ref="S71">IFERROR(INDEX($J$2:$N$97,$P71,4),"")</f>
        <v/>
      </c>
      <c r="T71" t="str" cm="1">
        <f t="array" ref="T71">IFERROR(INDEX($J$2:$N$97,$P71,5),"")</f>
        <v/>
      </c>
    </row>
    <row r="72" spans="1:20" ht="15" x14ac:dyDescent="0.25">
      <c r="A72" t="str">
        <f>HelperList!$A$6</f>
        <v>Minder dan 95% biologisch</v>
      </c>
      <c r="B72" t="str">
        <f>HelperList!$A$13</f>
        <v>b) dieren en onverwerkte dierlijke producten</v>
      </c>
      <c r="C72" s="17" t="s">
        <v>510</v>
      </c>
      <c r="D72" s="17" t="s">
        <v>511</v>
      </c>
      <c r="E72" s="17" t="s">
        <v>512</v>
      </c>
      <c r="F72" s="17" t="s">
        <v>513</v>
      </c>
      <c r="G72">
        <f>ROWS($A$2:A72)</f>
        <v>71</v>
      </c>
      <c r="H72" t="str">
        <f>IF('bio cld pf'!$E$19=HelperProductgroups!A72,HelperProductgroups!G72,"")</f>
        <v/>
      </c>
      <c r="I72" t="str">
        <f>IFERROR(SMALL($H$2:$H$97,ROWS($H$2:H72)),"")</f>
        <v/>
      </c>
      <c r="J72" t="str" cm="1">
        <f t="array" ref="J72">IFERROR(INDEX($A$2:$F$98,$I72,2),"")</f>
        <v/>
      </c>
      <c r="K72" t="str" cm="1">
        <f t="array" ref="K72">IFERROR(INDEX($A$2:$F$98,$I72,3),"")</f>
        <v/>
      </c>
      <c r="L72" t="str" cm="1">
        <f t="array" ref="L72">IFERROR(INDEX($A$2:$F$98,$I72,4),"")</f>
        <v/>
      </c>
      <c r="M72" t="str" cm="1">
        <f t="array" ref="M72">IFERROR(INDEX($A$2:$F$98,$I72,5),"")</f>
        <v/>
      </c>
      <c r="N72" t="str" cm="1">
        <f t="array" ref="N72">IFERROR(INDEX($A$2:$F$98,$I72,6),"")</f>
        <v/>
      </c>
      <c r="O72">
        <f>IF('bio cld pf'!$E$20=HelperProductgroups!J72,HelperProductgroups!G72,"")</f>
        <v>71</v>
      </c>
      <c r="P72">
        <f>IFERROR(SMALL($O$2:$O$98,ROWS($O$2:O72)),"")</f>
        <v>71</v>
      </c>
      <c r="Q72" t="str" cm="1">
        <f t="array" ref="Q72">IFERROR(INDEX($J$2:$N$97,$P72,2),"")</f>
        <v/>
      </c>
      <c r="R72" t="str" cm="1">
        <f t="array" ref="R72">IFERROR(INDEX($J$2:$N$97,$P72,3),"")</f>
        <v/>
      </c>
      <c r="S72" t="str" cm="1">
        <f t="array" ref="S72">IFERROR(INDEX($J$2:$N$97,$P72,4),"")</f>
        <v/>
      </c>
      <c r="T72" t="str" cm="1">
        <f t="array" ref="T72">IFERROR(INDEX($J$2:$N$97,$P72,5),"")</f>
        <v/>
      </c>
    </row>
    <row r="73" spans="1:20" ht="15" x14ac:dyDescent="0.25">
      <c r="A73" t="str">
        <f>HelperList!$A$6</f>
        <v>Minder dan 95% biologisch</v>
      </c>
      <c r="B73" t="str">
        <f>HelperList!$A$15</f>
        <v>d) verwerkte landbouwproducten, waaronder aquacultuurproducten, voor gebruik als levensmiddel</v>
      </c>
      <c r="C73" s="17" t="s">
        <v>514</v>
      </c>
      <c r="D73" s="17" t="s">
        <v>515</v>
      </c>
      <c r="E73" s="17" t="s">
        <v>516</v>
      </c>
      <c r="F73" s="17" t="s">
        <v>517</v>
      </c>
      <c r="G73">
        <f>ROWS($A$2:A73)</f>
        <v>72</v>
      </c>
      <c r="H73" t="str">
        <f>IF('bio cld pf'!$E$19=HelperProductgroups!A73,HelperProductgroups!G73,"")</f>
        <v/>
      </c>
      <c r="I73" t="str">
        <f>IFERROR(SMALL($H$2:$H$97,ROWS($H$2:H73)),"")</f>
        <v/>
      </c>
      <c r="J73" t="str" cm="1">
        <f t="array" ref="J73">IFERROR(INDEX($A$2:$F$98,$I73,2),"")</f>
        <v/>
      </c>
      <c r="K73" t="str" cm="1">
        <f t="array" ref="K73">IFERROR(INDEX($A$2:$F$98,$I73,3),"")</f>
        <v/>
      </c>
      <c r="L73" t="str" cm="1">
        <f t="array" ref="L73">IFERROR(INDEX($A$2:$F$98,$I73,4),"")</f>
        <v/>
      </c>
      <c r="M73" t="str" cm="1">
        <f t="array" ref="M73">IFERROR(INDEX($A$2:$F$98,$I73,5),"")</f>
        <v/>
      </c>
      <c r="N73" t="str" cm="1">
        <f t="array" ref="N73">IFERROR(INDEX($A$2:$F$98,$I73,6),"")</f>
        <v/>
      </c>
      <c r="O73">
        <f>IF('bio cld pf'!$E$20=HelperProductgroups!J73,HelperProductgroups!G73,"")</f>
        <v>72</v>
      </c>
      <c r="P73">
        <f>IFERROR(SMALL($O$2:$O$98,ROWS($O$2:O73)),"")</f>
        <v>72</v>
      </c>
      <c r="Q73" t="str" cm="1">
        <f t="array" ref="Q73">IFERROR(INDEX($J$2:$N$97,$P73,2),"")</f>
        <v/>
      </c>
      <c r="R73" t="str" cm="1">
        <f t="array" ref="R73">IFERROR(INDEX($J$2:$N$97,$P73,3),"")</f>
        <v/>
      </c>
      <c r="S73" t="str" cm="1">
        <f t="array" ref="S73">IFERROR(INDEX($J$2:$N$97,$P73,4),"")</f>
        <v/>
      </c>
      <c r="T73" t="str" cm="1">
        <f t="array" ref="T73">IFERROR(INDEX($J$2:$N$97,$P73,5),"")</f>
        <v/>
      </c>
    </row>
    <row r="74" spans="1:20" ht="15" x14ac:dyDescent="0.25">
      <c r="A74" t="str">
        <f>HelperList!$A$6</f>
        <v>Minder dan 95% biologisch</v>
      </c>
      <c r="B74" t="str">
        <f>HelperList!$A$15</f>
        <v>d) verwerkte landbouwproducten, waaronder aquacultuurproducten, voor gebruik als levensmiddel</v>
      </c>
      <c r="C74" s="17" t="s">
        <v>518</v>
      </c>
      <c r="D74" s="17" t="s">
        <v>519</v>
      </c>
      <c r="E74" s="17" t="s">
        <v>520</v>
      </c>
      <c r="F74" s="17" t="s">
        <v>521</v>
      </c>
      <c r="G74">
        <f>ROWS($A$2:A74)</f>
        <v>73</v>
      </c>
      <c r="H74" t="str">
        <f>IF('bio cld pf'!$E$19=HelperProductgroups!A74,HelperProductgroups!G74,"")</f>
        <v/>
      </c>
      <c r="I74" t="str">
        <f>IFERROR(SMALL($H$2:$H$97,ROWS($H$2:H74)),"")</f>
        <v/>
      </c>
      <c r="J74" t="str" cm="1">
        <f t="array" ref="J74">IFERROR(INDEX($A$2:$F$98,$I74,2),"")</f>
        <v/>
      </c>
      <c r="K74" t="str" cm="1">
        <f t="array" ref="K74">IFERROR(INDEX($A$2:$F$98,$I74,3),"")</f>
        <v/>
      </c>
      <c r="L74" t="str" cm="1">
        <f t="array" ref="L74">IFERROR(INDEX($A$2:$F$98,$I74,4),"")</f>
        <v/>
      </c>
      <c r="M74" t="str" cm="1">
        <f t="array" ref="M74">IFERROR(INDEX($A$2:$F$98,$I74,5),"")</f>
        <v/>
      </c>
      <c r="N74" t="str" cm="1">
        <f t="array" ref="N74">IFERROR(INDEX($A$2:$F$98,$I74,6),"")</f>
        <v/>
      </c>
      <c r="O74">
        <f>IF('bio cld pf'!$E$20=HelperProductgroups!J74,HelperProductgroups!G74,"")</f>
        <v>73</v>
      </c>
      <c r="P74">
        <f>IFERROR(SMALL($O$2:$O$98,ROWS($O$2:O74)),"")</f>
        <v>73</v>
      </c>
      <c r="Q74" t="str" cm="1">
        <f t="array" ref="Q74">IFERROR(INDEX($J$2:$N$97,$P74,2),"")</f>
        <v/>
      </c>
      <c r="R74" t="str" cm="1">
        <f t="array" ref="R74">IFERROR(INDEX($J$2:$N$97,$P74,3),"")</f>
        <v/>
      </c>
      <c r="S74" t="str" cm="1">
        <f t="array" ref="S74">IFERROR(INDEX($J$2:$N$97,$P74,4),"")</f>
        <v/>
      </c>
      <c r="T74" t="str" cm="1">
        <f t="array" ref="T74">IFERROR(INDEX($J$2:$N$97,$P74,5),"")</f>
        <v/>
      </c>
    </row>
    <row r="75" spans="1:20" ht="15" x14ac:dyDescent="0.25">
      <c r="A75" t="str">
        <f>HelperList!$A$6</f>
        <v>Minder dan 95% biologisch</v>
      </c>
      <c r="B75" t="str">
        <f>HelperList!$A$15</f>
        <v>d) verwerkte landbouwproducten, waaronder aquacultuurproducten, voor gebruik als levensmiddel</v>
      </c>
      <c r="C75" s="17" t="s">
        <v>522</v>
      </c>
      <c r="D75" s="17" t="s">
        <v>523</v>
      </c>
      <c r="E75" s="17" t="s">
        <v>524</v>
      </c>
      <c r="F75" s="17" t="s">
        <v>525</v>
      </c>
      <c r="G75">
        <f>ROWS($A$2:A75)</f>
        <v>74</v>
      </c>
      <c r="H75" t="str">
        <f>IF('bio cld pf'!$E$19=HelperProductgroups!A75,HelperProductgroups!G75,"")</f>
        <v/>
      </c>
      <c r="I75" t="str">
        <f>IFERROR(SMALL($H$2:$H$97,ROWS($H$2:H75)),"")</f>
        <v/>
      </c>
      <c r="J75" t="str" cm="1">
        <f t="array" ref="J75">IFERROR(INDEX($A$2:$F$98,$I75,2),"")</f>
        <v/>
      </c>
      <c r="K75" t="str" cm="1">
        <f t="array" ref="K75">IFERROR(INDEX($A$2:$F$98,$I75,3),"")</f>
        <v/>
      </c>
      <c r="L75" t="str" cm="1">
        <f t="array" ref="L75">IFERROR(INDEX($A$2:$F$98,$I75,4),"")</f>
        <v/>
      </c>
      <c r="M75" t="str" cm="1">
        <f t="array" ref="M75">IFERROR(INDEX($A$2:$F$98,$I75,5),"")</f>
        <v/>
      </c>
      <c r="N75" t="str" cm="1">
        <f t="array" ref="N75">IFERROR(INDEX($A$2:$F$98,$I75,6),"")</f>
        <v/>
      </c>
      <c r="O75">
        <f>IF('bio cld pf'!$E$20=HelperProductgroups!J75,HelperProductgroups!G75,"")</f>
        <v>74</v>
      </c>
      <c r="P75">
        <f>IFERROR(SMALL($O$2:$O$98,ROWS($O$2:O75)),"")</f>
        <v>74</v>
      </c>
      <c r="Q75" t="str" cm="1">
        <f t="array" ref="Q75">IFERROR(INDEX($J$2:$N$97,$P75,2),"")</f>
        <v/>
      </c>
      <c r="R75" t="str" cm="1">
        <f t="array" ref="R75">IFERROR(INDEX($J$2:$N$97,$P75,3),"")</f>
        <v/>
      </c>
      <c r="S75" t="str" cm="1">
        <f t="array" ref="S75">IFERROR(INDEX($J$2:$N$97,$P75,4),"")</f>
        <v/>
      </c>
      <c r="T75" t="str" cm="1">
        <f t="array" ref="T75">IFERROR(INDEX($J$2:$N$97,$P75,5),"")</f>
        <v/>
      </c>
    </row>
    <row r="76" spans="1:20" ht="15" x14ac:dyDescent="0.25">
      <c r="A76" t="str">
        <f>HelperList!$A$6</f>
        <v>Minder dan 95% biologisch</v>
      </c>
      <c r="B76" t="str">
        <f>HelperList!$A$15</f>
        <v>d) verwerkte landbouwproducten, waaronder aquacultuurproducten, voor gebruik als levensmiddel</v>
      </c>
      <c r="C76" s="17" t="s">
        <v>526</v>
      </c>
      <c r="D76" s="17" t="s">
        <v>527</v>
      </c>
      <c r="E76" s="17" t="s">
        <v>528</v>
      </c>
      <c r="F76" s="17" t="s">
        <v>529</v>
      </c>
      <c r="G76">
        <f>ROWS($A$2:A76)</f>
        <v>75</v>
      </c>
      <c r="H76" t="str">
        <f>IF('bio cld pf'!$E$19=HelperProductgroups!A76,HelperProductgroups!G76,"")</f>
        <v/>
      </c>
      <c r="I76" t="str">
        <f>IFERROR(SMALL($H$2:$H$97,ROWS($H$2:H76)),"")</f>
        <v/>
      </c>
      <c r="J76" t="str" cm="1">
        <f t="array" ref="J76">IFERROR(INDEX($A$2:$F$98,$I76,2),"")</f>
        <v/>
      </c>
      <c r="K76" t="str" cm="1">
        <f t="array" ref="K76">IFERROR(INDEX($A$2:$F$98,$I76,3),"")</f>
        <v/>
      </c>
      <c r="L76" t="str" cm="1">
        <f t="array" ref="L76">IFERROR(INDEX($A$2:$F$98,$I76,4),"")</f>
        <v/>
      </c>
      <c r="M76" t="str" cm="1">
        <f t="array" ref="M76">IFERROR(INDEX($A$2:$F$98,$I76,5),"")</f>
        <v/>
      </c>
      <c r="N76" t="str" cm="1">
        <f t="array" ref="N76">IFERROR(INDEX($A$2:$F$98,$I76,6),"")</f>
        <v/>
      </c>
      <c r="O76">
        <f>IF('bio cld pf'!$E$20=HelperProductgroups!J76,HelperProductgroups!G76,"")</f>
        <v>75</v>
      </c>
      <c r="P76">
        <f>IFERROR(SMALL($O$2:$O$98,ROWS($O$2:O76)),"")</f>
        <v>75</v>
      </c>
      <c r="Q76" t="str" cm="1">
        <f t="array" ref="Q76">IFERROR(INDEX($J$2:$N$97,$P76,2),"")</f>
        <v/>
      </c>
      <c r="R76" t="str" cm="1">
        <f t="array" ref="R76">IFERROR(INDEX($J$2:$N$97,$P76,3),"")</f>
        <v/>
      </c>
      <c r="S76" t="str" cm="1">
        <f t="array" ref="S76">IFERROR(INDEX($J$2:$N$97,$P76,4),"")</f>
        <v/>
      </c>
      <c r="T76" t="str" cm="1">
        <f t="array" ref="T76">IFERROR(INDEX($J$2:$N$97,$P76,5),"")</f>
        <v/>
      </c>
    </row>
    <row r="77" spans="1:20" ht="15" x14ac:dyDescent="0.25">
      <c r="A77" t="str">
        <f>HelperList!$A$6</f>
        <v>Minder dan 95% biologisch</v>
      </c>
      <c r="B77" t="str">
        <f>HelperList!$A$15</f>
        <v>d) verwerkte landbouwproducten, waaronder aquacultuurproducten, voor gebruik als levensmiddel</v>
      </c>
      <c r="C77" s="17" t="s">
        <v>530</v>
      </c>
      <c r="D77" s="17" t="s">
        <v>531</v>
      </c>
      <c r="E77" s="17" t="s">
        <v>532</v>
      </c>
      <c r="F77" s="17" t="s">
        <v>533</v>
      </c>
      <c r="G77">
        <f>ROWS($A$2:A77)</f>
        <v>76</v>
      </c>
      <c r="H77" t="str">
        <f>IF('bio cld pf'!$E$19=HelperProductgroups!A77,HelperProductgroups!G77,"")</f>
        <v/>
      </c>
      <c r="I77" t="str">
        <f>IFERROR(SMALL($H$2:$H$97,ROWS($H$2:H77)),"")</f>
        <v/>
      </c>
      <c r="J77" t="str" cm="1">
        <f t="array" ref="J77">IFERROR(INDEX($A$2:$F$98,$I77,2),"")</f>
        <v/>
      </c>
      <c r="K77" t="str" cm="1">
        <f t="array" ref="K77">IFERROR(INDEX($A$2:$F$98,$I77,3),"")</f>
        <v/>
      </c>
      <c r="L77" t="str" cm="1">
        <f t="array" ref="L77">IFERROR(INDEX($A$2:$F$98,$I77,4),"")</f>
        <v/>
      </c>
      <c r="M77" t="str" cm="1">
        <f t="array" ref="M77">IFERROR(INDEX($A$2:$F$98,$I77,5),"")</f>
        <v/>
      </c>
      <c r="N77" t="str" cm="1">
        <f t="array" ref="N77">IFERROR(INDEX($A$2:$F$98,$I77,6),"")</f>
        <v/>
      </c>
      <c r="O77">
        <f>IF('bio cld pf'!$E$20=HelperProductgroups!J77,HelperProductgroups!G77,"")</f>
        <v>76</v>
      </c>
      <c r="P77">
        <f>IFERROR(SMALL($O$2:$O$98,ROWS($O$2:O77)),"")</f>
        <v>76</v>
      </c>
      <c r="Q77" t="str" cm="1">
        <f t="array" ref="Q77">IFERROR(INDEX($J$2:$N$97,$P77,2),"")</f>
        <v/>
      </c>
      <c r="R77" t="str" cm="1">
        <f t="array" ref="R77">IFERROR(INDEX($J$2:$N$97,$P77,3),"")</f>
        <v/>
      </c>
      <c r="S77" t="str" cm="1">
        <f t="array" ref="S77">IFERROR(INDEX($J$2:$N$97,$P77,4),"")</f>
        <v/>
      </c>
      <c r="T77" t="str" cm="1">
        <f t="array" ref="T77">IFERROR(INDEX($J$2:$N$97,$P77,5),"")</f>
        <v/>
      </c>
    </row>
    <row r="78" spans="1:20" ht="15" x14ac:dyDescent="0.25">
      <c r="A78" t="str">
        <f>HelperList!$A$6</f>
        <v>Minder dan 95% biologisch</v>
      </c>
      <c r="B78" t="str">
        <f>HelperList!$A$15</f>
        <v>d) verwerkte landbouwproducten, waaronder aquacultuurproducten, voor gebruik als levensmiddel</v>
      </c>
      <c r="C78" s="17" t="s">
        <v>534</v>
      </c>
      <c r="D78" s="17" t="s">
        <v>535</v>
      </c>
      <c r="E78" s="17" t="s">
        <v>536</v>
      </c>
      <c r="F78" s="17" t="s">
        <v>537</v>
      </c>
      <c r="G78">
        <f>ROWS($A$2:A78)</f>
        <v>77</v>
      </c>
      <c r="H78" t="str">
        <f>IF('bio cld pf'!$E$19=HelperProductgroups!A78,HelperProductgroups!G78,"")</f>
        <v/>
      </c>
      <c r="I78" t="str">
        <f>IFERROR(SMALL($H$2:$H$97,ROWS($H$2:H78)),"")</f>
        <v/>
      </c>
      <c r="J78" t="str" cm="1">
        <f t="array" ref="J78">IFERROR(INDEX($A$2:$F$98,$I78,2),"")</f>
        <v/>
      </c>
      <c r="K78" t="str" cm="1">
        <f t="array" ref="K78">IFERROR(INDEX($A$2:$F$98,$I78,3),"")</f>
        <v/>
      </c>
      <c r="L78" t="str" cm="1">
        <f t="array" ref="L78">IFERROR(INDEX($A$2:$F$98,$I78,4),"")</f>
        <v/>
      </c>
      <c r="M78" t="str" cm="1">
        <f t="array" ref="M78">IFERROR(INDEX($A$2:$F$98,$I78,5),"")</f>
        <v/>
      </c>
      <c r="N78" t="str" cm="1">
        <f t="array" ref="N78">IFERROR(INDEX($A$2:$F$98,$I78,6),"")</f>
        <v/>
      </c>
      <c r="O78">
        <f>IF('bio cld pf'!$E$20=HelperProductgroups!J78,HelperProductgroups!G78,"")</f>
        <v>77</v>
      </c>
      <c r="P78">
        <f>IFERROR(SMALL($O$2:$O$98,ROWS($O$2:O78)),"")</f>
        <v>77</v>
      </c>
      <c r="Q78" t="str" cm="1">
        <f t="array" ref="Q78">IFERROR(INDEX($J$2:$N$97,$P78,2),"")</f>
        <v/>
      </c>
      <c r="R78" t="str" cm="1">
        <f t="array" ref="R78">IFERROR(INDEX($J$2:$N$97,$P78,3),"")</f>
        <v/>
      </c>
      <c r="S78" t="str" cm="1">
        <f t="array" ref="S78">IFERROR(INDEX($J$2:$N$97,$P78,4),"")</f>
        <v/>
      </c>
      <c r="T78" t="str" cm="1">
        <f t="array" ref="T78">IFERROR(INDEX($J$2:$N$97,$P78,5),"")</f>
        <v/>
      </c>
    </row>
    <row r="79" spans="1:20" ht="15" x14ac:dyDescent="0.25">
      <c r="A79" t="str">
        <f>HelperList!$A$6</f>
        <v>Minder dan 95% biologisch</v>
      </c>
      <c r="B79" t="str">
        <f>HelperList!$A$15</f>
        <v>d) verwerkte landbouwproducten, waaronder aquacultuurproducten, voor gebruik als levensmiddel</v>
      </c>
      <c r="C79" s="17" t="s">
        <v>538</v>
      </c>
      <c r="D79" s="17" t="s">
        <v>539</v>
      </c>
      <c r="E79" s="17" t="s">
        <v>540</v>
      </c>
      <c r="F79" s="17" t="s">
        <v>541</v>
      </c>
      <c r="G79">
        <f>ROWS($A$2:A79)</f>
        <v>78</v>
      </c>
      <c r="H79" t="str">
        <f>IF('bio cld pf'!$E$19=HelperProductgroups!A79,HelperProductgroups!G79,"")</f>
        <v/>
      </c>
      <c r="I79" t="str">
        <f>IFERROR(SMALL($H$2:$H$97,ROWS($H$2:H79)),"")</f>
        <v/>
      </c>
      <c r="J79" t="str" cm="1">
        <f t="array" ref="J79">IFERROR(INDEX($A$2:$F$98,$I79,2),"")</f>
        <v/>
      </c>
      <c r="K79" t="str" cm="1">
        <f t="array" ref="K79">IFERROR(INDEX($A$2:$F$98,$I79,3),"")</f>
        <v/>
      </c>
      <c r="L79" t="str" cm="1">
        <f t="array" ref="L79">IFERROR(INDEX($A$2:$F$98,$I79,4),"")</f>
        <v/>
      </c>
      <c r="M79" t="str" cm="1">
        <f t="array" ref="M79">IFERROR(INDEX($A$2:$F$98,$I79,5),"")</f>
        <v/>
      </c>
      <c r="N79" t="str" cm="1">
        <f t="array" ref="N79">IFERROR(INDEX($A$2:$F$98,$I79,6),"")</f>
        <v/>
      </c>
      <c r="O79">
        <f>IF('bio cld pf'!$E$20=HelperProductgroups!J79,HelperProductgroups!G79,"")</f>
        <v>78</v>
      </c>
      <c r="P79">
        <f>IFERROR(SMALL($O$2:$O$98,ROWS($O$2:O79)),"")</f>
        <v>78</v>
      </c>
      <c r="Q79" t="str" cm="1">
        <f t="array" ref="Q79">IFERROR(INDEX($J$2:$N$97,$P79,2),"")</f>
        <v/>
      </c>
      <c r="R79" t="str" cm="1">
        <f t="array" ref="R79">IFERROR(INDEX($J$2:$N$97,$P79,3),"")</f>
        <v/>
      </c>
      <c r="S79" t="str" cm="1">
        <f t="array" ref="S79">IFERROR(INDEX($J$2:$N$97,$P79,4),"")</f>
        <v/>
      </c>
      <c r="T79" t="str" cm="1">
        <f t="array" ref="T79">IFERROR(INDEX($J$2:$N$97,$P79,5),"")</f>
        <v/>
      </c>
    </row>
    <row r="80" spans="1:20" ht="15" x14ac:dyDescent="0.25">
      <c r="A80" t="str">
        <f>HelperList!$A$6</f>
        <v>Minder dan 95% biologisch</v>
      </c>
      <c r="B80" t="str">
        <f>HelperList!$A$15</f>
        <v>d) verwerkte landbouwproducten, waaronder aquacultuurproducten, voor gebruik als levensmiddel</v>
      </c>
      <c r="C80" s="17" t="s">
        <v>542</v>
      </c>
      <c r="D80" s="17" t="s">
        <v>543</v>
      </c>
      <c r="E80" s="17" t="s">
        <v>544</v>
      </c>
      <c r="F80" s="17" t="s">
        <v>545</v>
      </c>
      <c r="G80">
        <f>ROWS($A$2:A80)</f>
        <v>79</v>
      </c>
      <c r="H80" t="str">
        <f>IF('bio cld pf'!$E$19=HelperProductgroups!A80,HelperProductgroups!G80,"")</f>
        <v/>
      </c>
      <c r="I80" t="str">
        <f>IFERROR(SMALL($H$2:$H$97,ROWS($H$2:H80)),"")</f>
        <v/>
      </c>
      <c r="J80" t="str" cm="1">
        <f t="array" ref="J80">IFERROR(INDEX($A$2:$F$98,$I80,2),"")</f>
        <v/>
      </c>
      <c r="K80" t="str" cm="1">
        <f t="array" ref="K80">IFERROR(INDEX($A$2:$F$98,$I80,3),"")</f>
        <v/>
      </c>
      <c r="L80" t="str" cm="1">
        <f t="array" ref="L80">IFERROR(INDEX($A$2:$F$98,$I80,4),"")</f>
        <v/>
      </c>
      <c r="M80" t="str" cm="1">
        <f t="array" ref="M80">IFERROR(INDEX($A$2:$F$98,$I80,5),"")</f>
        <v/>
      </c>
      <c r="N80" t="str" cm="1">
        <f t="array" ref="N80">IFERROR(INDEX($A$2:$F$98,$I80,6),"")</f>
        <v/>
      </c>
      <c r="O80">
        <f>IF('bio cld pf'!$E$20=HelperProductgroups!J80,HelperProductgroups!G80,"")</f>
        <v>79</v>
      </c>
      <c r="P80">
        <f>IFERROR(SMALL($O$2:$O$98,ROWS($O$2:O80)),"")</f>
        <v>79</v>
      </c>
      <c r="Q80" t="str" cm="1">
        <f t="array" ref="Q80">IFERROR(INDEX($J$2:$N$97,$P80,2),"")</f>
        <v/>
      </c>
      <c r="R80" t="str" cm="1">
        <f t="array" ref="R80">IFERROR(INDEX($J$2:$N$97,$P80,3),"")</f>
        <v/>
      </c>
      <c r="S80" t="str" cm="1">
        <f t="array" ref="S80">IFERROR(INDEX($J$2:$N$97,$P80,4),"")</f>
        <v/>
      </c>
      <c r="T80" t="str" cm="1">
        <f t="array" ref="T80">IFERROR(INDEX($J$2:$N$97,$P80,5),"")</f>
        <v/>
      </c>
    </row>
    <row r="81" spans="1:20" ht="15" x14ac:dyDescent="0.25">
      <c r="A81" t="str">
        <f>HelperList!$A$6</f>
        <v>Minder dan 95% biologisch</v>
      </c>
      <c r="B81" t="str">
        <f>HelperList!$A$15</f>
        <v>d) verwerkte landbouwproducten, waaronder aquacultuurproducten, voor gebruik als levensmiddel</v>
      </c>
      <c r="C81" s="17" t="s">
        <v>546</v>
      </c>
      <c r="D81" s="17" t="s">
        <v>547</v>
      </c>
      <c r="E81" s="17" t="s">
        <v>548</v>
      </c>
      <c r="F81" s="17" t="s">
        <v>549</v>
      </c>
      <c r="G81">
        <f>ROWS($A$2:A81)</f>
        <v>80</v>
      </c>
      <c r="H81" t="str">
        <f>IF('bio cld pf'!$E$19=HelperProductgroups!A81,HelperProductgroups!G81,"")</f>
        <v/>
      </c>
      <c r="I81" t="str">
        <f>IFERROR(SMALL($H$2:$H$97,ROWS($H$2:H81)),"")</f>
        <v/>
      </c>
      <c r="J81" t="str" cm="1">
        <f t="array" ref="J81">IFERROR(INDEX($A$2:$F$98,$I81,2),"")</f>
        <v/>
      </c>
      <c r="K81" t="str" cm="1">
        <f t="array" ref="K81">IFERROR(INDEX($A$2:$F$98,$I81,3),"")</f>
        <v/>
      </c>
      <c r="L81" t="str" cm="1">
        <f t="array" ref="L81">IFERROR(INDEX($A$2:$F$98,$I81,4),"")</f>
        <v/>
      </c>
      <c r="M81" t="str" cm="1">
        <f t="array" ref="M81">IFERROR(INDEX($A$2:$F$98,$I81,5),"")</f>
        <v/>
      </c>
      <c r="N81" t="str" cm="1">
        <f t="array" ref="N81">IFERROR(INDEX($A$2:$F$98,$I81,6),"")</f>
        <v/>
      </c>
      <c r="O81">
        <f>IF('bio cld pf'!$E$20=HelperProductgroups!J81,HelperProductgroups!G81,"")</f>
        <v>80</v>
      </c>
      <c r="P81">
        <f>IFERROR(SMALL($O$2:$O$98,ROWS($O$2:O81)),"")</f>
        <v>80</v>
      </c>
      <c r="Q81" t="str" cm="1">
        <f t="array" ref="Q81">IFERROR(INDEX($J$2:$N$97,$P81,2),"")</f>
        <v/>
      </c>
      <c r="R81" t="str" cm="1">
        <f t="array" ref="R81">IFERROR(INDEX($J$2:$N$97,$P81,3),"")</f>
        <v/>
      </c>
      <c r="S81" t="str" cm="1">
        <f t="array" ref="S81">IFERROR(INDEX($J$2:$N$97,$P81,4),"")</f>
        <v/>
      </c>
      <c r="T81" t="str" cm="1">
        <f t="array" ref="T81">IFERROR(INDEX($J$2:$N$97,$P81,5),"")</f>
        <v/>
      </c>
    </row>
    <row r="82" spans="1:20" ht="15" x14ac:dyDescent="0.25">
      <c r="A82" t="str">
        <f>HelperList!$A$6</f>
        <v>Minder dan 95% biologisch</v>
      </c>
      <c r="B82" t="str">
        <f>HelperList!$A$15</f>
        <v>d) verwerkte landbouwproducten, waaronder aquacultuurproducten, voor gebruik als levensmiddel</v>
      </c>
      <c r="C82" s="17" t="s">
        <v>550</v>
      </c>
      <c r="D82" s="17" t="s">
        <v>551</v>
      </c>
      <c r="E82" s="17" t="s">
        <v>552</v>
      </c>
      <c r="F82" s="17" t="s">
        <v>553</v>
      </c>
      <c r="G82">
        <f>ROWS($A$2:A82)</f>
        <v>81</v>
      </c>
      <c r="H82" t="str">
        <f>IF('bio cld pf'!$E$19=HelperProductgroups!A82,HelperProductgroups!G82,"")</f>
        <v/>
      </c>
      <c r="I82" t="str">
        <f>IFERROR(SMALL($H$2:$H$97,ROWS($H$2:H82)),"")</f>
        <v/>
      </c>
      <c r="J82" t="str" cm="1">
        <f t="array" ref="J82">IFERROR(INDEX($A$2:$F$98,$I82,2),"")</f>
        <v/>
      </c>
      <c r="K82" t="str" cm="1">
        <f t="array" ref="K82">IFERROR(INDEX($A$2:$F$98,$I82,3),"")</f>
        <v/>
      </c>
      <c r="L82" t="str" cm="1">
        <f t="array" ref="L82">IFERROR(INDEX($A$2:$F$98,$I82,4),"")</f>
        <v/>
      </c>
      <c r="M82" t="str" cm="1">
        <f t="array" ref="M82">IFERROR(INDEX($A$2:$F$98,$I82,5),"")</f>
        <v/>
      </c>
      <c r="N82" t="str" cm="1">
        <f t="array" ref="N82">IFERROR(INDEX($A$2:$F$98,$I82,6),"")</f>
        <v/>
      </c>
      <c r="O82">
        <f>IF('bio cld pf'!$E$20=HelperProductgroups!J82,HelperProductgroups!G82,"")</f>
        <v>81</v>
      </c>
      <c r="P82">
        <f>IFERROR(SMALL($O$2:$O$98,ROWS($O$2:O82)),"")</f>
        <v>81</v>
      </c>
      <c r="Q82" t="str" cm="1">
        <f t="array" ref="Q82">IFERROR(INDEX($J$2:$N$97,$P82,2),"")</f>
        <v/>
      </c>
      <c r="R82" t="str" cm="1">
        <f t="array" ref="R82">IFERROR(INDEX($J$2:$N$97,$P82,3),"")</f>
        <v/>
      </c>
      <c r="S82" t="str" cm="1">
        <f t="array" ref="S82">IFERROR(INDEX($J$2:$N$97,$P82,4),"")</f>
        <v/>
      </c>
      <c r="T82" t="str" cm="1">
        <f t="array" ref="T82">IFERROR(INDEX($J$2:$N$97,$P82,5),"")</f>
        <v/>
      </c>
    </row>
    <row r="83" spans="1:20" ht="15" x14ac:dyDescent="0.25">
      <c r="A83" t="str">
        <f>HelperList!$A$6</f>
        <v>Minder dan 95% biologisch</v>
      </c>
      <c r="B83" t="str">
        <f>HelperList!$A$15</f>
        <v>d) verwerkte landbouwproducten, waaronder aquacultuurproducten, voor gebruik als levensmiddel</v>
      </c>
      <c r="C83" s="17" t="s">
        <v>554</v>
      </c>
      <c r="D83" s="17" t="s">
        <v>555</v>
      </c>
      <c r="E83" s="17" t="s">
        <v>556</v>
      </c>
      <c r="F83" s="17" t="s">
        <v>557</v>
      </c>
      <c r="G83">
        <f>ROWS($A$2:A83)</f>
        <v>82</v>
      </c>
      <c r="H83" t="str">
        <f>IF('bio cld pf'!$E$19=HelperProductgroups!A83,HelperProductgroups!G83,"")</f>
        <v/>
      </c>
      <c r="I83" t="str">
        <f>IFERROR(SMALL($H$2:$H$97,ROWS($H$2:H83)),"")</f>
        <v/>
      </c>
      <c r="J83" t="str" cm="1">
        <f t="array" ref="J83">IFERROR(INDEX($A$2:$F$98,$I83,2),"")</f>
        <v/>
      </c>
      <c r="K83" t="str" cm="1">
        <f t="array" ref="K83">IFERROR(INDEX($A$2:$F$98,$I83,3),"")</f>
        <v/>
      </c>
      <c r="L83" t="str" cm="1">
        <f t="array" ref="L83">IFERROR(INDEX($A$2:$F$98,$I83,4),"")</f>
        <v/>
      </c>
      <c r="M83" t="str" cm="1">
        <f t="array" ref="M83">IFERROR(INDEX($A$2:$F$98,$I83,5),"")</f>
        <v/>
      </c>
      <c r="N83" t="str" cm="1">
        <f t="array" ref="N83">IFERROR(INDEX($A$2:$F$98,$I83,6),"")</f>
        <v/>
      </c>
      <c r="O83">
        <f>IF('bio cld pf'!$E$20=HelperProductgroups!J83,HelperProductgroups!G83,"")</f>
        <v>82</v>
      </c>
      <c r="P83">
        <f>IFERROR(SMALL($O$2:$O$98,ROWS($O$2:O83)),"")</f>
        <v>82</v>
      </c>
      <c r="Q83" t="str" cm="1">
        <f t="array" ref="Q83">IFERROR(INDEX($J$2:$N$97,$P83,2),"")</f>
        <v/>
      </c>
      <c r="R83" t="str" cm="1">
        <f t="array" ref="R83">IFERROR(INDEX($J$2:$N$97,$P83,3),"")</f>
        <v/>
      </c>
      <c r="S83" t="str" cm="1">
        <f t="array" ref="S83">IFERROR(INDEX($J$2:$N$97,$P83,4),"")</f>
        <v/>
      </c>
      <c r="T83" t="str" cm="1">
        <f t="array" ref="T83">IFERROR(INDEX($J$2:$N$97,$P83,5),"")</f>
        <v/>
      </c>
    </row>
    <row r="84" spans="1:20" ht="15" x14ac:dyDescent="0.25">
      <c r="A84" t="str">
        <f>HelperList!$A$6</f>
        <v>Minder dan 95% biologisch</v>
      </c>
      <c r="B84" t="str">
        <f>HelperList!$A$15</f>
        <v>d) verwerkte landbouwproducten, waaronder aquacultuurproducten, voor gebruik als levensmiddel</v>
      </c>
      <c r="C84" s="17" t="s">
        <v>558</v>
      </c>
      <c r="D84" s="17" t="s">
        <v>559</v>
      </c>
      <c r="E84" s="17" t="s">
        <v>560</v>
      </c>
      <c r="F84" s="17" t="s">
        <v>561</v>
      </c>
      <c r="G84">
        <f>ROWS($A$2:A84)</f>
        <v>83</v>
      </c>
      <c r="H84" t="str">
        <f>IF('bio cld pf'!$E$19=HelperProductgroups!A84,HelperProductgroups!G84,"")</f>
        <v/>
      </c>
      <c r="I84" t="str">
        <f>IFERROR(SMALL($H$2:$H$97,ROWS($H$2:H84)),"")</f>
        <v/>
      </c>
      <c r="J84" t="str" cm="1">
        <f t="array" ref="J84">IFERROR(INDEX($A$2:$F$98,$I84,2),"")</f>
        <v/>
      </c>
      <c r="K84" t="str" cm="1">
        <f t="array" ref="K84">IFERROR(INDEX($A$2:$F$98,$I84,3),"")</f>
        <v/>
      </c>
      <c r="L84" t="str" cm="1">
        <f t="array" ref="L84">IFERROR(INDEX($A$2:$F$98,$I84,4),"")</f>
        <v/>
      </c>
      <c r="M84" t="str" cm="1">
        <f t="array" ref="M84">IFERROR(INDEX($A$2:$F$98,$I84,5),"")</f>
        <v/>
      </c>
      <c r="N84" t="str" cm="1">
        <f t="array" ref="N84">IFERROR(INDEX($A$2:$F$98,$I84,6),"")</f>
        <v/>
      </c>
      <c r="O84">
        <f>IF('bio cld pf'!$E$20=HelperProductgroups!J84,HelperProductgroups!G84,"")</f>
        <v>83</v>
      </c>
      <c r="P84">
        <f>IFERROR(SMALL($O$2:$O$98,ROWS($O$2:O84)),"")</f>
        <v>83</v>
      </c>
      <c r="Q84" t="str" cm="1">
        <f t="array" ref="Q84">IFERROR(INDEX($J$2:$N$97,$P84,2),"")</f>
        <v/>
      </c>
      <c r="R84" t="str" cm="1">
        <f t="array" ref="R84">IFERROR(INDEX($J$2:$N$97,$P84,3),"")</f>
        <v/>
      </c>
      <c r="S84" t="str" cm="1">
        <f t="array" ref="S84">IFERROR(INDEX($J$2:$N$97,$P84,4),"")</f>
        <v/>
      </c>
      <c r="T84" t="str" cm="1">
        <f t="array" ref="T84">IFERROR(INDEX($J$2:$N$97,$P84,5),"")</f>
        <v/>
      </c>
    </row>
    <row r="85" spans="1:20" ht="15" x14ac:dyDescent="0.25">
      <c r="A85" t="str">
        <f>HelperList!$A$6</f>
        <v>Minder dan 95% biologisch</v>
      </c>
      <c r="B85" t="str">
        <f>HelperList!$A$15</f>
        <v>d) verwerkte landbouwproducten, waaronder aquacultuurproducten, voor gebruik als levensmiddel</v>
      </c>
      <c r="C85" s="17" t="s">
        <v>562</v>
      </c>
      <c r="D85" s="17" t="s">
        <v>563</v>
      </c>
      <c r="E85" s="17" t="s">
        <v>564</v>
      </c>
      <c r="F85" s="17" t="s">
        <v>565</v>
      </c>
      <c r="G85">
        <f>ROWS($A$2:A85)</f>
        <v>84</v>
      </c>
      <c r="H85" t="str">
        <f>IF('bio cld pf'!$E$19=HelperProductgroups!A85,HelperProductgroups!G85,"")</f>
        <v/>
      </c>
      <c r="I85" t="str">
        <f>IFERROR(SMALL($H$2:$H$97,ROWS($H$2:H85)),"")</f>
        <v/>
      </c>
      <c r="J85" t="str" cm="1">
        <f t="array" ref="J85">IFERROR(INDEX($A$2:$F$98,$I85,2),"")</f>
        <v/>
      </c>
      <c r="K85" t="str" cm="1">
        <f t="array" ref="K85">IFERROR(INDEX($A$2:$F$98,$I85,3),"")</f>
        <v/>
      </c>
      <c r="L85" t="str" cm="1">
        <f t="array" ref="L85">IFERROR(INDEX($A$2:$F$98,$I85,4),"")</f>
        <v/>
      </c>
      <c r="M85" t="str" cm="1">
        <f t="array" ref="M85">IFERROR(INDEX($A$2:$F$98,$I85,5),"")</f>
        <v/>
      </c>
      <c r="N85" t="str" cm="1">
        <f t="array" ref="N85">IFERROR(INDEX($A$2:$F$98,$I85,6),"")</f>
        <v/>
      </c>
      <c r="O85">
        <f>IF('bio cld pf'!$E$20=HelperProductgroups!J85,HelperProductgroups!G85,"")</f>
        <v>84</v>
      </c>
      <c r="P85">
        <f>IFERROR(SMALL($O$2:$O$98,ROWS($O$2:O85)),"")</f>
        <v>84</v>
      </c>
      <c r="Q85" t="str" cm="1">
        <f t="array" ref="Q85">IFERROR(INDEX($J$2:$N$97,$P85,2),"")</f>
        <v/>
      </c>
      <c r="R85" t="str" cm="1">
        <f t="array" ref="R85">IFERROR(INDEX($J$2:$N$97,$P85,3),"")</f>
        <v/>
      </c>
      <c r="S85" t="str" cm="1">
        <f t="array" ref="S85">IFERROR(INDEX($J$2:$N$97,$P85,4),"")</f>
        <v/>
      </c>
      <c r="T85" t="str" cm="1">
        <f t="array" ref="T85">IFERROR(INDEX($J$2:$N$97,$P85,5),"")</f>
        <v/>
      </c>
    </row>
    <row r="86" spans="1:20" ht="15" x14ac:dyDescent="0.25">
      <c r="A86" t="str">
        <f>HelperList!$A$6</f>
        <v>Minder dan 95% biologisch</v>
      </c>
      <c r="B86" t="str">
        <f>HelperList!$A$15</f>
        <v>d) verwerkte landbouwproducten, waaronder aquacultuurproducten, voor gebruik als levensmiddel</v>
      </c>
      <c r="C86" s="17" t="s">
        <v>566</v>
      </c>
      <c r="D86" s="17" t="s">
        <v>567</v>
      </c>
      <c r="E86" s="17" t="s">
        <v>568</v>
      </c>
      <c r="F86" s="17" t="s">
        <v>569</v>
      </c>
      <c r="G86">
        <f>ROWS($A$2:A86)</f>
        <v>85</v>
      </c>
      <c r="H86" t="str">
        <f>IF('bio cld pf'!$E$19=HelperProductgroups!A86,HelperProductgroups!G86,"")</f>
        <v/>
      </c>
      <c r="I86" t="str">
        <f>IFERROR(SMALL($H$2:$H$97,ROWS($H$2:H86)),"")</f>
        <v/>
      </c>
      <c r="J86" t="str" cm="1">
        <f t="array" ref="J86">IFERROR(INDEX($A$2:$F$98,$I86,2),"")</f>
        <v/>
      </c>
      <c r="K86" t="str" cm="1">
        <f t="array" ref="K86">IFERROR(INDEX($A$2:$F$98,$I86,3),"")</f>
        <v/>
      </c>
      <c r="L86" t="str" cm="1">
        <f t="array" ref="L86">IFERROR(INDEX($A$2:$F$98,$I86,4),"")</f>
        <v/>
      </c>
      <c r="M86" t="str" cm="1">
        <f t="array" ref="M86">IFERROR(INDEX($A$2:$F$98,$I86,5),"")</f>
        <v/>
      </c>
      <c r="N86" t="str" cm="1">
        <f t="array" ref="N86">IFERROR(INDEX($A$2:$F$98,$I86,6),"")</f>
        <v/>
      </c>
      <c r="O86">
        <f>IF('bio cld pf'!$E$20=HelperProductgroups!J86,HelperProductgroups!G86,"")</f>
        <v>85</v>
      </c>
      <c r="P86">
        <f>IFERROR(SMALL($O$2:$O$98,ROWS($O$2:O86)),"")</f>
        <v>85</v>
      </c>
      <c r="Q86" t="str" cm="1">
        <f t="array" ref="Q86">IFERROR(INDEX($J$2:$N$97,$P86,2),"")</f>
        <v/>
      </c>
      <c r="R86" t="str" cm="1">
        <f t="array" ref="R86">IFERROR(INDEX($J$2:$N$97,$P86,3),"")</f>
        <v/>
      </c>
      <c r="S86" t="str" cm="1">
        <f t="array" ref="S86">IFERROR(INDEX($J$2:$N$97,$P86,4),"")</f>
        <v/>
      </c>
      <c r="T86" t="str" cm="1">
        <f t="array" ref="T86">IFERROR(INDEX($J$2:$N$97,$P86,5),"")</f>
        <v/>
      </c>
    </row>
    <row r="87" spans="1:20" ht="15" x14ac:dyDescent="0.25">
      <c r="A87" t="str">
        <f>HelperList!$A$6</f>
        <v>Minder dan 95% biologisch</v>
      </c>
      <c r="B87" t="str">
        <f>HelperList!$A$14</f>
        <v>c) algen en onverwerkte aquacultuurproducten</v>
      </c>
      <c r="C87" s="17" t="s">
        <v>570</v>
      </c>
      <c r="D87" s="17" t="s">
        <v>571</v>
      </c>
      <c r="E87" s="17" t="s">
        <v>572</v>
      </c>
      <c r="F87" s="17" t="s">
        <v>573</v>
      </c>
      <c r="G87">
        <f>ROWS($A$2:A87)</f>
        <v>86</v>
      </c>
      <c r="H87" t="str">
        <f>IF('bio cld pf'!$E$19=HelperProductgroups!A87,HelperProductgroups!G87,"")</f>
        <v/>
      </c>
      <c r="I87" t="str">
        <f>IFERROR(SMALL($H$2:$H$97,ROWS($H$2:H87)),"")</f>
        <v/>
      </c>
      <c r="J87" t="str" cm="1">
        <f t="array" ref="J87">IFERROR(INDEX($A$2:$F$98,$I87,2),"")</f>
        <v/>
      </c>
      <c r="K87" t="str" cm="1">
        <f t="array" ref="K87">IFERROR(INDEX($A$2:$F$98,$I87,3),"")</f>
        <v/>
      </c>
      <c r="L87" t="str" cm="1">
        <f t="array" ref="L87">IFERROR(INDEX($A$2:$F$98,$I87,4),"")</f>
        <v/>
      </c>
      <c r="M87" t="str" cm="1">
        <f t="array" ref="M87">IFERROR(INDEX($A$2:$F$98,$I87,5),"")</f>
        <v/>
      </c>
      <c r="N87" t="str" cm="1">
        <f t="array" ref="N87">IFERROR(INDEX($A$2:$F$98,$I87,6),"")</f>
        <v/>
      </c>
      <c r="O87">
        <f>IF('bio cld pf'!$E$20=HelperProductgroups!J87,HelperProductgroups!G87,"")</f>
        <v>86</v>
      </c>
      <c r="P87">
        <f>IFERROR(SMALL($O$2:$O$98,ROWS($O$2:O87)),"")</f>
        <v>86</v>
      </c>
      <c r="Q87" t="str" cm="1">
        <f t="array" ref="Q87">IFERROR(INDEX($J$2:$N$97,$P87,2),"")</f>
        <v/>
      </c>
      <c r="R87" t="str" cm="1">
        <f t="array" ref="R87">IFERROR(INDEX($J$2:$N$97,$P87,3),"")</f>
        <v/>
      </c>
      <c r="S87" t="str" cm="1">
        <f t="array" ref="S87">IFERROR(INDEX($J$2:$N$97,$P87,4),"")</f>
        <v/>
      </c>
      <c r="T87" t="str" cm="1">
        <f t="array" ref="T87">IFERROR(INDEX($J$2:$N$97,$P87,5),"")</f>
        <v/>
      </c>
    </row>
    <row r="88" spans="1:20" ht="15" x14ac:dyDescent="0.25">
      <c r="A88" t="str">
        <f>HelperList!$A$6</f>
        <v>Minder dan 95% biologisch</v>
      </c>
      <c r="B88" t="str">
        <f>HelperList!$A$12</f>
        <v>a) onverwerkte planten en plantaardige producten, met inbegrip van zaden en ander plantaardig teeltmateriaal</v>
      </c>
      <c r="C88" s="17" t="s">
        <v>674</v>
      </c>
      <c r="D88" s="17" t="s">
        <v>675</v>
      </c>
      <c r="E88" s="17" t="s">
        <v>676</v>
      </c>
      <c r="F88" s="17" t="s">
        <v>677</v>
      </c>
      <c r="G88">
        <f>ROWS($A$2:A88)</f>
        <v>87</v>
      </c>
      <c r="H88" t="str">
        <f>IF('bio cld pf'!$E$19=HelperProductgroups!A88,HelperProductgroups!G88,"")</f>
        <v/>
      </c>
      <c r="I88" t="str">
        <f>IFERROR(SMALL($H$2:$H$97,ROWS($H$2:H88)),"")</f>
        <v/>
      </c>
      <c r="J88" t="str" cm="1">
        <f t="array" ref="J88">IFERROR(INDEX($A$2:$F$98,$I88,2),"")</f>
        <v/>
      </c>
      <c r="K88" t="str" cm="1">
        <f t="array" ref="K88">IFERROR(INDEX($A$2:$F$98,$I88,3),"")</f>
        <v/>
      </c>
      <c r="L88" t="str" cm="1">
        <f t="array" ref="L88">IFERROR(INDEX($A$2:$F$98,$I88,4),"")</f>
        <v/>
      </c>
      <c r="M88" t="str" cm="1">
        <f t="array" ref="M88">IFERROR(INDEX($A$2:$F$98,$I88,5),"")</f>
        <v/>
      </c>
      <c r="N88" t="str" cm="1">
        <f t="array" ref="N88">IFERROR(INDEX($A$2:$F$98,$I88,6),"")</f>
        <v/>
      </c>
      <c r="O88">
        <f>IF('bio cld pf'!$E$20=HelperProductgroups!J88,HelperProductgroups!G88,"")</f>
        <v>87</v>
      </c>
      <c r="P88">
        <f>IFERROR(SMALL($O$2:$O$98,ROWS($O$2:O88)),"")</f>
        <v>87</v>
      </c>
      <c r="Q88" t="str" cm="1">
        <f t="array" ref="Q88">IFERROR(INDEX($J$2:$N$97,$P88,2),"")</f>
        <v/>
      </c>
      <c r="R88" t="str" cm="1">
        <f t="array" ref="R88">IFERROR(INDEX($J$2:$N$97,$P88,3),"")</f>
        <v/>
      </c>
      <c r="S88" t="str" cm="1">
        <f t="array" ref="S88">IFERROR(INDEX($J$2:$N$97,$P88,4),"")</f>
        <v/>
      </c>
      <c r="T88" t="str" cm="1">
        <f t="array" ref="T88">IFERROR(INDEX($J$2:$N$97,$P88,5),"")</f>
        <v/>
      </c>
    </row>
    <row r="89" spans="1:20" ht="15" x14ac:dyDescent="0.25">
      <c r="A89" t="str">
        <f>HelperList!$A$6</f>
        <v>Minder dan 95% biologisch</v>
      </c>
      <c r="B89" t="str">
        <f>HelperList!$A$15</f>
        <v>d) verwerkte landbouwproducten, waaronder aquacultuurproducten, voor gebruik als levensmiddel</v>
      </c>
      <c r="C89" s="17" t="s">
        <v>574</v>
      </c>
      <c r="D89" s="17" t="s">
        <v>575</v>
      </c>
      <c r="E89" s="17" t="s">
        <v>576</v>
      </c>
      <c r="F89" s="17" t="s">
        <v>577</v>
      </c>
      <c r="G89">
        <f>ROWS($A$2:A89)</f>
        <v>88</v>
      </c>
      <c r="H89" t="str">
        <f>IF('bio cld pf'!$E$19=HelperProductgroups!A89,HelperProductgroups!G89,"")</f>
        <v/>
      </c>
      <c r="I89" t="str">
        <f>IFERROR(SMALL($H$2:$H$97,ROWS($H$2:H89)),"")</f>
        <v/>
      </c>
      <c r="J89" t="str" cm="1">
        <f t="array" ref="J89">IFERROR(INDEX($A$2:$F$98,$I89,2),"")</f>
        <v/>
      </c>
      <c r="K89" t="str" cm="1">
        <f t="array" ref="K89">IFERROR(INDEX($A$2:$F$98,$I89,3),"")</f>
        <v/>
      </c>
      <c r="L89" t="str" cm="1">
        <f t="array" ref="L89">IFERROR(INDEX($A$2:$F$98,$I89,4),"")</f>
        <v/>
      </c>
      <c r="M89" t="str" cm="1">
        <f t="array" ref="M89">IFERROR(INDEX($A$2:$F$98,$I89,5),"")</f>
        <v/>
      </c>
      <c r="N89" t="str" cm="1">
        <f t="array" ref="N89">IFERROR(INDEX($A$2:$F$98,$I89,6),"")</f>
        <v/>
      </c>
      <c r="O89">
        <f>IF('bio cld pf'!$E$20=HelperProductgroups!J89,HelperProductgroups!G89,"")</f>
        <v>88</v>
      </c>
      <c r="P89">
        <f>IFERROR(SMALL($O$2:$O$98,ROWS($O$2:O89)),"")</f>
        <v>88</v>
      </c>
      <c r="Q89" t="str" cm="1">
        <f t="array" ref="Q89">IFERROR(INDEX($J$2:$N$97,$P89,2),"")</f>
        <v/>
      </c>
      <c r="R89" t="str" cm="1">
        <f t="array" ref="R89">IFERROR(INDEX($J$2:$N$97,$P89,3),"")</f>
        <v/>
      </c>
      <c r="S89" t="str" cm="1">
        <f t="array" ref="S89">IFERROR(INDEX($J$2:$N$97,$P89,4),"")</f>
        <v/>
      </c>
      <c r="T89" t="str" cm="1">
        <f t="array" ref="T89">IFERROR(INDEX($J$2:$N$97,$P89,5),"")</f>
        <v/>
      </c>
    </row>
    <row r="90" spans="1:20" ht="15" x14ac:dyDescent="0.25">
      <c r="A90" t="str">
        <f>HelperList!$A$3</f>
        <v>Planten en Plantaardige producten in omschakeling</v>
      </c>
      <c r="B90" t="str">
        <f>HelperList!$A$15</f>
        <v>d) verwerkte landbouwproducten, waaronder aquacultuurproducten, voor gebruik als levensmiddel</v>
      </c>
      <c r="C90" s="17" t="s">
        <v>418</v>
      </c>
      <c r="D90" s="17" t="s">
        <v>419</v>
      </c>
      <c r="E90" s="17" t="s">
        <v>420</v>
      </c>
      <c r="F90" s="17" t="s">
        <v>421</v>
      </c>
      <c r="G90">
        <f>ROWS($A$2:A90)</f>
        <v>89</v>
      </c>
      <c r="H90" t="str">
        <f>IF('bio cld pf'!$E$19=HelperProductgroups!A90,HelperProductgroups!G90,"")</f>
        <v/>
      </c>
      <c r="I90" t="str">
        <f>IFERROR(SMALL($H$2:$H$97,ROWS($H$2:H90)),"")</f>
        <v/>
      </c>
      <c r="J90" t="str" cm="1">
        <f t="array" ref="J90">IFERROR(INDEX($A$2:$F$98,$I90,2),"")</f>
        <v/>
      </c>
      <c r="K90" t="str" cm="1">
        <f t="array" ref="K90">IFERROR(INDEX($A$2:$F$98,$I90,3),"")</f>
        <v/>
      </c>
      <c r="L90" t="str" cm="1">
        <f t="array" ref="L90">IFERROR(INDEX($A$2:$F$98,$I90,4),"")</f>
        <v/>
      </c>
      <c r="M90" t="str" cm="1">
        <f t="array" ref="M90">IFERROR(INDEX($A$2:$F$98,$I90,5),"")</f>
        <v/>
      </c>
      <c r="N90" t="str" cm="1">
        <f t="array" ref="N90">IFERROR(INDEX($A$2:$F$98,$I90,6),"")</f>
        <v/>
      </c>
      <c r="O90">
        <f>IF('bio cld pf'!$E$20=HelperProductgroups!J90,HelperProductgroups!G90,"")</f>
        <v>89</v>
      </c>
      <c r="P90">
        <f>IFERROR(SMALL($O$2:$O$98,ROWS($O$2:O90)),"")</f>
        <v>89</v>
      </c>
      <c r="Q90" t="str" cm="1">
        <f t="array" ref="Q90">IFERROR(INDEX($J$2:$N$97,$P90,2),"")</f>
        <v/>
      </c>
      <c r="R90" t="str" cm="1">
        <f t="array" ref="R90">IFERROR(INDEX($J$2:$N$97,$P90,3),"")</f>
        <v/>
      </c>
      <c r="S90" t="str" cm="1">
        <f t="array" ref="S90">IFERROR(INDEX($J$2:$N$97,$P90,4),"")</f>
        <v/>
      </c>
      <c r="T90" t="str" cm="1">
        <f t="array" ref="T90">IFERROR(INDEX($J$2:$N$97,$P90,5),"")</f>
        <v/>
      </c>
    </row>
    <row r="91" spans="1:20" ht="15" x14ac:dyDescent="0.25">
      <c r="A91" t="str">
        <f>HelperList!$A$3</f>
        <v>Planten en Plantaardige producten in omschakeling</v>
      </c>
      <c r="B91" t="str">
        <f>HelperList!$A$15</f>
        <v>d) verwerkte landbouwproducten, waaronder aquacultuurproducten, voor gebruik als levensmiddel</v>
      </c>
      <c r="C91" s="17" t="s">
        <v>422</v>
      </c>
      <c r="D91" s="17" t="s">
        <v>423</v>
      </c>
      <c r="E91" s="17" t="s">
        <v>424</v>
      </c>
      <c r="F91" s="17" t="s">
        <v>425</v>
      </c>
      <c r="G91">
        <f>ROWS($A$2:A91)</f>
        <v>90</v>
      </c>
      <c r="H91" t="str">
        <f>IF('bio cld pf'!$E$19=HelperProductgroups!A91,HelperProductgroups!G91,"")</f>
        <v/>
      </c>
      <c r="I91" t="str">
        <f>IFERROR(SMALL($H$2:$H$97,ROWS($H$2:H91)),"")</f>
        <v/>
      </c>
      <c r="J91" t="str" cm="1">
        <f t="array" ref="J91">IFERROR(INDEX($A$2:$F$98,$I91,2),"")</f>
        <v/>
      </c>
      <c r="K91" t="str" cm="1">
        <f t="array" ref="K91">IFERROR(INDEX($A$2:$F$98,$I91,3),"")</f>
        <v/>
      </c>
      <c r="L91" t="str" cm="1">
        <f t="array" ref="L91">IFERROR(INDEX($A$2:$F$98,$I91,4),"")</f>
        <v/>
      </c>
      <c r="M91" t="str" cm="1">
        <f t="array" ref="M91">IFERROR(INDEX($A$2:$F$98,$I91,5),"")</f>
        <v/>
      </c>
      <c r="N91" t="str" cm="1">
        <f t="array" ref="N91">IFERROR(INDEX($A$2:$F$98,$I91,6),"")</f>
        <v/>
      </c>
      <c r="O91">
        <f>IF('bio cld pf'!$E$20=HelperProductgroups!J91,HelperProductgroups!G91,"")</f>
        <v>90</v>
      </c>
      <c r="P91">
        <f>IFERROR(SMALL($O$2:$O$98,ROWS($O$2:O91)),"")</f>
        <v>90</v>
      </c>
      <c r="Q91" t="str" cm="1">
        <f t="array" ref="Q91">IFERROR(INDEX($J$2:$N$97,$P91,2),"")</f>
        <v/>
      </c>
      <c r="R91" t="str" cm="1">
        <f t="array" ref="R91">IFERROR(INDEX($J$2:$N$97,$P91,3),"")</f>
        <v/>
      </c>
      <c r="S91" t="str" cm="1">
        <f t="array" ref="S91">IFERROR(INDEX($J$2:$N$97,$P91,4),"")</f>
        <v/>
      </c>
      <c r="T91" t="str" cm="1">
        <f t="array" ref="T91">IFERROR(INDEX($J$2:$N$97,$P91,5),"")</f>
        <v/>
      </c>
    </row>
    <row r="92" spans="1:20" ht="15" x14ac:dyDescent="0.25">
      <c r="A92" t="str">
        <f>HelperList!$A$3</f>
        <v>Planten en Plantaardige producten in omschakeling</v>
      </c>
      <c r="B92" t="str">
        <f>HelperList!$A$12</f>
        <v>a) onverwerkte planten en plantaardige producten, met inbegrip van zaden en ander plantaardig teeltmateriaal</v>
      </c>
      <c r="C92" s="17" t="s">
        <v>426</v>
      </c>
      <c r="D92" s="17" t="s">
        <v>427</v>
      </c>
      <c r="E92" s="17" t="s">
        <v>428</v>
      </c>
      <c r="F92" s="17" t="s">
        <v>429</v>
      </c>
      <c r="G92">
        <f>ROWS($A$2:A92)</f>
        <v>91</v>
      </c>
      <c r="H92" t="str">
        <f>IF('bio cld pf'!$E$19=HelperProductgroups!A92,HelperProductgroups!G92,"")</f>
        <v/>
      </c>
      <c r="I92" t="str">
        <f>IFERROR(SMALL($H$2:$H$97,ROWS($H$2:H92)),"")</f>
        <v/>
      </c>
      <c r="J92" t="str" cm="1">
        <f t="array" ref="J92">IFERROR(INDEX($A$2:$F$98,$I92,2),"")</f>
        <v/>
      </c>
      <c r="K92" t="str" cm="1">
        <f t="array" ref="K92">IFERROR(INDEX($A$2:$F$98,$I92,3),"")</f>
        <v/>
      </c>
      <c r="L92" t="str" cm="1">
        <f t="array" ref="L92">IFERROR(INDEX($A$2:$F$98,$I92,4),"")</f>
        <v/>
      </c>
      <c r="M92" t="str" cm="1">
        <f t="array" ref="M92">IFERROR(INDEX($A$2:$F$98,$I92,5),"")</f>
        <v/>
      </c>
      <c r="N92" t="str" cm="1">
        <f t="array" ref="N92">IFERROR(INDEX($A$2:$F$98,$I92,6),"")</f>
        <v/>
      </c>
      <c r="O92">
        <f>IF('bio cld pf'!$E$20=HelperProductgroups!J92,HelperProductgroups!G92,"")</f>
        <v>91</v>
      </c>
      <c r="P92">
        <f>IFERROR(SMALL($O$2:$O$98,ROWS($O$2:O92)),"")</f>
        <v>91</v>
      </c>
      <c r="Q92" t="str" cm="1">
        <f t="array" ref="Q92">IFERROR(INDEX($J$2:$N$97,$P92,2),"")</f>
        <v/>
      </c>
      <c r="R92" t="str" cm="1">
        <f t="array" ref="R92">IFERROR(INDEX($J$2:$N$97,$P92,3),"")</f>
        <v/>
      </c>
      <c r="S92" t="str" cm="1">
        <f t="array" ref="S92">IFERROR(INDEX($J$2:$N$97,$P92,4),"")</f>
        <v/>
      </c>
      <c r="T92" t="str" cm="1">
        <f t="array" ref="T92">IFERROR(INDEX($J$2:$N$97,$P92,5),"")</f>
        <v/>
      </c>
    </row>
    <row r="93" spans="1:20" ht="15" x14ac:dyDescent="0.25">
      <c r="A93" t="str">
        <f>HelperList!$A$3</f>
        <v>Planten en Plantaardige producten in omschakeling</v>
      </c>
      <c r="B93" t="str">
        <f>HelperList!$A$15</f>
        <v>d) verwerkte landbouwproducten, waaronder aquacultuurproducten, voor gebruik als levensmiddel</v>
      </c>
      <c r="C93" s="17" t="s">
        <v>430</v>
      </c>
      <c r="D93" s="17" t="s">
        <v>431</v>
      </c>
      <c r="E93" s="17" t="s">
        <v>432</v>
      </c>
      <c r="F93" s="17" t="s">
        <v>433</v>
      </c>
      <c r="G93">
        <f>ROWS($A$2:A93)</f>
        <v>92</v>
      </c>
      <c r="H93" t="str">
        <f>IF('bio cld pf'!$E$19=HelperProductgroups!A93,HelperProductgroups!G93,"")</f>
        <v/>
      </c>
      <c r="I93" t="str">
        <f>IFERROR(SMALL($H$2:$H$97,ROWS($H$2:H93)),"")</f>
        <v/>
      </c>
      <c r="J93" t="str" cm="1">
        <f t="array" ref="J93">IFERROR(INDEX($A$2:$F$98,$I93,2),"")</f>
        <v/>
      </c>
      <c r="K93" t="str" cm="1">
        <f t="array" ref="K93">IFERROR(INDEX($A$2:$F$98,$I93,3),"")</f>
        <v/>
      </c>
      <c r="L93" t="str" cm="1">
        <f t="array" ref="L93">IFERROR(INDEX($A$2:$F$98,$I93,4),"")</f>
        <v/>
      </c>
      <c r="M93" t="str" cm="1">
        <f t="array" ref="M93">IFERROR(INDEX($A$2:$F$98,$I93,5),"")</f>
        <v/>
      </c>
      <c r="N93" t="str" cm="1">
        <f t="array" ref="N93">IFERROR(INDEX($A$2:$F$98,$I93,6),"")</f>
        <v/>
      </c>
      <c r="O93">
        <f>IF('bio cld pf'!$E$20=HelperProductgroups!J93,HelperProductgroups!G93,"")</f>
        <v>92</v>
      </c>
      <c r="P93">
        <f>IFERROR(SMALL($O$2:$O$98,ROWS($O$2:O93)),"")</f>
        <v>92</v>
      </c>
      <c r="Q93" t="str" cm="1">
        <f t="array" ref="Q93">IFERROR(INDEX($J$2:$N$97,$P93,2),"")</f>
        <v/>
      </c>
      <c r="R93" t="str" cm="1">
        <f t="array" ref="R93">IFERROR(INDEX($J$2:$N$97,$P93,3),"")</f>
        <v/>
      </c>
      <c r="S93" t="str" cm="1">
        <f t="array" ref="S93">IFERROR(INDEX($J$2:$N$97,$P93,4),"")</f>
        <v/>
      </c>
      <c r="T93" t="str" cm="1">
        <f t="array" ref="T93">IFERROR(INDEX($J$2:$N$97,$P93,5),"")</f>
        <v/>
      </c>
    </row>
    <row r="94" spans="1:20" ht="15" x14ac:dyDescent="0.25">
      <c r="A94" t="str">
        <f>HelperList!$A$3</f>
        <v>Planten en Plantaardige producten in omschakeling</v>
      </c>
      <c r="B94" t="str">
        <f>HelperList!$A$12</f>
        <v>a) onverwerkte planten en plantaardige producten, met inbegrip van zaden en ander plantaardig teeltmateriaal</v>
      </c>
      <c r="C94" s="17" t="s">
        <v>434</v>
      </c>
      <c r="D94" s="17" t="s">
        <v>435</v>
      </c>
      <c r="E94" s="17" t="s">
        <v>436</v>
      </c>
      <c r="F94" s="17" t="s">
        <v>437</v>
      </c>
      <c r="G94">
        <f>ROWS($A$2:A94)</f>
        <v>93</v>
      </c>
      <c r="H94" t="str">
        <f>IF('bio cld pf'!$E$19=HelperProductgroups!A94,HelperProductgroups!G94,"")</f>
        <v/>
      </c>
      <c r="I94" t="str">
        <f>IFERROR(SMALL($H$2:$H$97,ROWS($H$2:H94)),"")</f>
        <v/>
      </c>
      <c r="J94" t="str" cm="1">
        <f t="array" ref="J94">IFERROR(INDEX($A$2:$F$98,$I94,2),"")</f>
        <v/>
      </c>
      <c r="K94" t="str" cm="1">
        <f t="array" ref="K94">IFERROR(INDEX($A$2:$F$98,$I94,3),"")</f>
        <v/>
      </c>
      <c r="L94" t="str" cm="1">
        <f t="array" ref="L94">IFERROR(INDEX($A$2:$F$98,$I94,4),"")</f>
        <v/>
      </c>
      <c r="M94" t="str" cm="1">
        <f t="array" ref="M94">IFERROR(INDEX($A$2:$F$98,$I94,5),"")</f>
        <v/>
      </c>
      <c r="N94" t="str" cm="1">
        <f t="array" ref="N94">IFERROR(INDEX($A$2:$F$98,$I94,6),"")</f>
        <v/>
      </c>
      <c r="O94">
        <f>IF('bio cld pf'!$E$20=HelperProductgroups!J94,HelperProductgroups!G94,"")</f>
        <v>93</v>
      </c>
      <c r="P94">
        <f>IFERROR(SMALL($O$2:$O$98,ROWS($O$2:O94)),"")</f>
        <v>93</v>
      </c>
      <c r="Q94" t="str" cm="1">
        <f t="array" ref="Q94">IFERROR(INDEX($J$2:$N$97,$P94,2),"")</f>
        <v/>
      </c>
      <c r="R94" t="str" cm="1">
        <f t="array" ref="R94">IFERROR(INDEX($J$2:$N$97,$P94,3),"")</f>
        <v/>
      </c>
      <c r="S94" t="str" cm="1">
        <f t="array" ref="S94">IFERROR(INDEX($J$2:$N$97,$P94,4),"")</f>
        <v/>
      </c>
      <c r="T94" t="str" cm="1">
        <f t="array" ref="T94">IFERROR(INDEX($J$2:$N$97,$P94,5),"")</f>
        <v/>
      </c>
    </row>
    <row r="95" spans="1:20" ht="15" x14ac:dyDescent="0.25">
      <c r="A95" t="str">
        <f>HelperList!$A$3</f>
        <v>Planten en Plantaardige producten in omschakeling</v>
      </c>
      <c r="B95" t="str">
        <f>HelperList!$A$15</f>
        <v>d) verwerkte landbouwproducten, waaronder aquacultuurproducten, voor gebruik als levensmiddel</v>
      </c>
      <c r="C95" s="17" t="s">
        <v>438</v>
      </c>
      <c r="D95" s="17" t="s">
        <v>439</v>
      </c>
      <c r="E95" s="17" t="s">
        <v>440</v>
      </c>
      <c r="F95" s="17" t="s">
        <v>441</v>
      </c>
      <c r="G95">
        <f>ROWS($A$2:A95)</f>
        <v>94</v>
      </c>
      <c r="H95" t="str">
        <f>IF('bio cld pf'!$E$19=HelperProductgroups!A95,HelperProductgroups!G95,"")</f>
        <v/>
      </c>
      <c r="I95" t="str">
        <f>IFERROR(SMALL($H$2:$H$97,ROWS($H$2:H95)),"")</f>
        <v/>
      </c>
      <c r="J95" t="str" cm="1">
        <f t="array" ref="J95">IFERROR(INDEX($A$2:$F$98,$I95,2),"")</f>
        <v/>
      </c>
      <c r="K95" t="str" cm="1">
        <f t="array" ref="K95">IFERROR(INDEX($A$2:$F$98,$I95,3),"")</f>
        <v/>
      </c>
      <c r="L95" t="str" cm="1">
        <f t="array" ref="L95">IFERROR(INDEX($A$2:$F$98,$I95,4),"")</f>
        <v/>
      </c>
      <c r="M95" t="str" cm="1">
        <f t="array" ref="M95">IFERROR(INDEX($A$2:$F$98,$I95,5),"")</f>
        <v/>
      </c>
      <c r="N95" t="str" cm="1">
        <f t="array" ref="N95">IFERROR(INDEX($A$2:$F$98,$I95,6),"")</f>
        <v/>
      </c>
      <c r="O95">
        <f>IF('bio cld pf'!$E$20=HelperProductgroups!J95,HelperProductgroups!G95,"")</f>
        <v>94</v>
      </c>
      <c r="P95">
        <f>IFERROR(SMALL($O$2:$O$98,ROWS($O$2:O95)),"")</f>
        <v>94</v>
      </c>
      <c r="Q95" t="str" cm="1">
        <f t="array" ref="Q95">IFERROR(INDEX($J$2:$N$97,$P95,2),"")</f>
        <v/>
      </c>
      <c r="R95" t="str" cm="1">
        <f t="array" ref="R95">IFERROR(INDEX($J$2:$N$97,$P95,3),"")</f>
        <v/>
      </c>
      <c r="S95" t="str" cm="1">
        <f t="array" ref="S95">IFERROR(INDEX($J$2:$N$97,$P95,4),"")</f>
        <v/>
      </c>
      <c r="T95" t="str" cm="1">
        <f t="array" ref="T95">IFERROR(INDEX($J$2:$N$97,$P95,5),"")</f>
        <v/>
      </c>
    </row>
    <row r="96" spans="1:20" ht="15" x14ac:dyDescent="0.25">
      <c r="A96" t="str">
        <f>HelperList!$A$3</f>
        <v>Planten en Plantaardige producten in omschakeling</v>
      </c>
      <c r="B96" t="str">
        <f>HelperList!$A$15</f>
        <v>d) verwerkte landbouwproducten, waaronder aquacultuurproducten, voor gebruik als levensmiddel</v>
      </c>
      <c r="C96" s="17" t="s">
        <v>442</v>
      </c>
      <c r="D96" s="17" t="s">
        <v>443</v>
      </c>
      <c r="E96" s="17" t="s">
        <v>444</v>
      </c>
      <c r="F96" s="17" t="s">
        <v>445</v>
      </c>
      <c r="G96">
        <f>ROWS($A$2:A96)</f>
        <v>95</v>
      </c>
      <c r="H96" t="str">
        <f>IF('bio cld pf'!$E$19=HelperProductgroups!A96,HelperProductgroups!G96,"")</f>
        <v/>
      </c>
      <c r="I96" t="str">
        <f>IFERROR(SMALL($H$2:$H$97,ROWS($H$2:H96)),"")</f>
        <v/>
      </c>
      <c r="J96" t="str" cm="1">
        <f t="array" ref="J96">IFERROR(INDEX($A$2:$F$98,$I96,2),"")</f>
        <v/>
      </c>
      <c r="K96" t="str" cm="1">
        <f t="array" ref="K96">IFERROR(INDEX($A$2:$F$98,$I96,3),"")</f>
        <v/>
      </c>
      <c r="L96" t="str" cm="1">
        <f t="array" ref="L96">IFERROR(INDEX($A$2:$F$98,$I96,4),"")</f>
        <v/>
      </c>
      <c r="M96" t="str" cm="1">
        <f t="array" ref="M96">IFERROR(INDEX($A$2:$F$98,$I96,5),"")</f>
        <v/>
      </c>
      <c r="N96" t="str" cm="1">
        <f t="array" ref="N96">IFERROR(INDEX($A$2:$F$98,$I96,6),"")</f>
        <v/>
      </c>
      <c r="O96">
        <f>IF('bio cld pf'!$E$20=HelperProductgroups!J96,HelperProductgroups!G96,"")</f>
        <v>95</v>
      </c>
      <c r="P96">
        <f>IFERROR(SMALL($O$2:$O$98,ROWS($O$2:O96)),"")</f>
        <v>95</v>
      </c>
      <c r="Q96" t="str" cm="1">
        <f t="array" ref="Q96">IFERROR(INDEX($J$2:$N$97,$P96,2),"")</f>
        <v/>
      </c>
      <c r="R96" t="str" cm="1">
        <f t="array" ref="R96">IFERROR(INDEX($J$2:$N$97,$P96,3),"")</f>
        <v/>
      </c>
      <c r="S96" t="str" cm="1">
        <f t="array" ref="S96">IFERROR(INDEX($J$2:$N$97,$P96,4),"")</f>
        <v/>
      </c>
      <c r="T96" t="str" cm="1">
        <f t="array" ref="T96">IFERROR(INDEX($J$2:$N$97,$P96,5),"")</f>
        <v/>
      </c>
    </row>
    <row r="97" spans="1:20" ht="15" x14ac:dyDescent="0.25">
      <c r="A97" t="str">
        <f>HelperList!$A$3</f>
        <v>Planten en Plantaardige producten in omschakeling</v>
      </c>
      <c r="B97" t="str">
        <f>HelperList!$A$12</f>
        <v>a) onverwerkte planten en plantaardige producten, met inbegrip van zaden en ander plantaardig teeltmateriaal</v>
      </c>
      <c r="C97" s="17" t="s">
        <v>446</v>
      </c>
      <c r="D97" s="17" t="s">
        <v>447</v>
      </c>
      <c r="E97" s="17" t="s">
        <v>448</v>
      </c>
      <c r="F97" s="17" t="s">
        <v>449</v>
      </c>
      <c r="G97">
        <f>ROWS($A$2:A97)</f>
        <v>96</v>
      </c>
      <c r="H97" t="str">
        <f>IF('bio cld pf'!$E$19=HelperProductgroups!A97,HelperProductgroups!G97,"")</f>
        <v/>
      </c>
      <c r="I97" t="str">
        <f>IFERROR(SMALL($H$2:$H$97,ROWS($H$2:H97)),"")</f>
        <v/>
      </c>
      <c r="J97" t="str" cm="1">
        <f t="array" ref="J97">IFERROR(INDEX($A$2:$F$98,$I97,2),"")</f>
        <v/>
      </c>
      <c r="K97" t="str" cm="1">
        <f t="array" ref="K97">IFERROR(INDEX($A$2:$F$98,$I97,3),"")</f>
        <v/>
      </c>
      <c r="L97" t="str" cm="1">
        <f t="array" ref="L97">IFERROR(INDEX($A$2:$F$98,$I97,4),"")</f>
        <v/>
      </c>
      <c r="M97" t="str" cm="1">
        <f t="array" ref="M97">IFERROR(INDEX($A$2:$F$98,$I97,5),"")</f>
        <v/>
      </c>
      <c r="N97" t="str" cm="1">
        <f t="array" ref="N97">IFERROR(INDEX($A$2:$F$98,$I97,6),"")</f>
        <v/>
      </c>
      <c r="O97">
        <f>IF('bio cld pf'!$E$20=HelperProductgroups!J97,HelperProductgroups!G97,"")</f>
        <v>96</v>
      </c>
      <c r="P97">
        <f>IFERROR(SMALL($O$2:$O$98,ROWS($O$2:O97)),"")</f>
        <v>96</v>
      </c>
      <c r="Q97" t="str" cm="1">
        <f t="array" ref="Q97">IFERROR(INDEX($J$2:$N$97,$P97,2),"")</f>
        <v/>
      </c>
      <c r="R97" t="str" cm="1">
        <f t="array" ref="R97">IFERROR(INDEX($J$2:$N$97,$P97,3),"")</f>
        <v/>
      </c>
      <c r="S97" t="str" cm="1">
        <f t="array" ref="S97">IFERROR(INDEX($J$2:$N$97,$P97,4),"")</f>
        <v/>
      </c>
      <c r="T97" t="str" cm="1">
        <f t="array" ref="T97">IFERROR(INDEX($J$2:$N$97,$P97,5),"")</f>
        <v/>
      </c>
    </row>
    <row r="98" spans="1:20" ht="15" x14ac:dyDescent="0.25">
      <c r="A98" t="str">
        <f>HelperList!$A$3</f>
        <v>Planten en Plantaardige producten in omschakeling</v>
      </c>
      <c r="B98" t="str">
        <f>HelperList!$A$12</f>
        <v>a) onverwerkte planten en plantaardige producten, met inbegrip van zaden en ander plantaardig teeltmateriaal</v>
      </c>
      <c r="C98" s="17" t="s">
        <v>670</v>
      </c>
      <c r="D98" s="17" t="s">
        <v>671</v>
      </c>
      <c r="E98" s="17" t="s">
        <v>672</v>
      </c>
      <c r="F98" s="17" t="s">
        <v>673</v>
      </c>
      <c r="G98">
        <f>ROWS($A$2:A98)</f>
        <v>97</v>
      </c>
      <c r="H98" t="str">
        <f>IF('bio cld pf'!$E$19=HelperProductgroups!A98,HelperProductgroups!G98,"")</f>
        <v/>
      </c>
      <c r="I98" t="str">
        <f>IFERROR(SMALL($H$2:$H$97,ROWS($H$2:H98)),"")</f>
        <v/>
      </c>
      <c r="J98" t="str" cm="1">
        <f t="array" ref="J98">IFERROR(INDEX($A$2:$F$98,$I98,2),"")</f>
        <v/>
      </c>
      <c r="K98" t="str" cm="1">
        <f t="array" ref="K98">IFERROR(INDEX($A$2:$F$98,$I98,3),"")</f>
        <v/>
      </c>
      <c r="L98" t="str" cm="1">
        <f t="array" ref="L98">IFERROR(INDEX($A$2:$F$98,$I98,4),"")</f>
        <v/>
      </c>
      <c r="M98" t="str" cm="1">
        <f t="array" ref="M98">IFERROR(INDEX($A$2:$F$98,$I98,5),"")</f>
        <v/>
      </c>
      <c r="N98" t="str" cm="1">
        <f t="array" ref="N98">IFERROR(INDEX($A$2:$F$98,$I98,6),"")</f>
        <v/>
      </c>
      <c r="O98">
        <f>IF('bio cld pf'!$E$20=HelperProductgroups!J98,HelperProductgroups!G98,"")</f>
        <v>97</v>
      </c>
      <c r="P98">
        <f>IFERROR(SMALL($O$2:$O$98,ROWS($O$2:O98)),"")</f>
        <v>97</v>
      </c>
      <c r="Q98" t="str" cm="1">
        <f t="array" ref="Q98">IFERROR(INDEX($J$2:$N$97,$P98,2),"")</f>
        <v/>
      </c>
      <c r="R98" t="str" cm="1">
        <f t="array" ref="R98">IFERROR(INDEX($J$2:$N$97,$P98,3),"")</f>
        <v/>
      </c>
      <c r="S98" t="str" cm="1">
        <f t="array" ref="S98">IFERROR(INDEX($J$2:$N$97,$P98,4),"")</f>
        <v/>
      </c>
      <c r="T98" t="str" cm="1">
        <f t="array" ref="T98">IFERROR(INDEX($J$2:$N$97,$P98,5),"")</f>
        <v/>
      </c>
    </row>
  </sheetData>
  <autoFilter ref="A1:F98" xr:uid="{987E9DD2-5D5C-4E13-96CE-2759288DBD2B}">
    <sortState xmlns:xlrd2="http://schemas.microsoft.com/office/spreadsheetml/2017/richdata2" ref="A2:F98">
      <sortCondition ref="A1:A98"/>
    </sortState>
  </autoFilter>
  <phoneticPr fontId="20" type="noConversion"/>
  <pageMargins left="0.7" right="0.7" top="0.75" bottom="0.75" header="0.3" footer="0.3"/>
  <pageSetup paperSize="9"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50E40E-4F9B-4A1A-8A3C-5584D0465599}">
  <sheetPr codeName="Blad4"/>
  <dimension ref="A1:F37"/>
  <sheetViews>
    <sheetView workbookViewId="0"/>
  </sheetViews>
  <sheetFormatPr defaultRowHeight="14.4" x14ac:dyDescent="0.3"/>
  <cols>
    <col min="1" max="1" width="114.6640625" bestFit="1" customWidth="1"/>
    <col min="2" max="2" width="53.88671875" bestFit="1" customWidth="1"/>
    <col min="3" max="3" width="47.6640625" bestFit="1" customWidth="1"/>
    <col min="4" max="4" width="47.44140625" bestFit="1" customWidth="1"/>
    <col min="5" max="6" width="46.33203125" bestFit="1" customWidth="1"/>
  </cols>
  <sheetData>
    <row r="1" spans="1:6" x14ac:dyDescent="0.3">
      <c r="A1" s="2" t="s">
        <v>192</v>
      </c>
      <c r="B1" s="3"/>
      <c r="C1" s="2" t="s">
        <v>324</v>
      </c>
      <c r="D1" s="2" t="s">
        <v>210</v>
      </c>
      <c r="E1" s="2" t="s">
        <v>211</v>
      </c>
      <c r="F1" s="2" t="s">
        <v>212</v>
      </c>
    </row>
    <row r="2" spans="1:6" x14ac:dyDescent="0.3">
      <c r="A2" s="4" t="s">
        <v>213</v>
      </c>
      <c r="C2" t="s">
        <v>193</v>
      </c>
      <c r="D2" t="s">
        <v>213</v>
      </c>
      <c r="E2" t="s">
        <v>214</v>
      </c>
      <c r="F2" t="s">
        <v>215</v>
      </c>
    </row>
    <row r="3" spans="1:6" x14ac:dyDescent="0.3">
      <c r="A3" s="4" t="s">
        <v>217</v>
      </c>
      <c r="C3" t="s">
        <v>216</v>
      </c>
      <c r="D3" t="s">
        <v>217</v>
      </c>
      <c r="E3" t="s">
        <v>218</v>
      </c>
      <c r="F3" t="s">
        <v>219</v>
      </c>
    </row>
    <row r="4" spans="1:6" x14ac:dyDescent="0.3">
      <c r="A4" s="4" t="s">
        <v>225</v>
      </c>
      <c r="C4" t="s">
        <v>222</v>
      </c>
      <c r="D4" t="s">
        <v>225</v>
      </c>
      <c r="E4" t="s">
        <v>224</v>
      </c>
      <c r="F4" t="s">
        <v>223</v>
      </c>
    </row>
    <row r="5" spans="1:6" x14ac:dyDescent="0.3">
      <c r="A5" s="4" t="s">
        <v>226</v>
      </c>
      <c r="C5" t="s">
        <v>220</v>
      </c>
      <c r="D5" t="s">
        <v>226</v>
      </c>
      <c r="E5" t="s">
        <v>228</v>
      </c>
      <c r="F5" t="s">
        <v>227</v>
      </c>
    </row>
    <row r="6" spans="1:6" x14ac:dyDescent="0.3">
      <c r="A6" s="4" t="s">
        <v>231</v>
      </c>
      <c r="C6" t="s">
        <v>221</v>
      </c>
      <c r="D6" t="s">
        <v>231</v>
      </c>
      <c r="E6" t="s">
        <v>230</v>
      </c>
      <c r="F6" t="s">
        <v>229</v>
      </c>
    </row>
    <row r="7" spans="1:6" x14ac:dyDescent="0.3">
      <c r="A7" s="4" t="s">
        <v>232</v>
      </c>
      <c r="C7" t="s">
        <v>194</v>
      </c>
      <c r="D7" t="s">
        <v>232</v>
      </c>
      <c r="E7" t="s">
        <v>233</v>
      </c>
      <c r="F7" t="s">
        <v>234</v>
      </c>
    </row>
    <row r="8" spans="1:6" x14ac:dyDescent="0.3">
      <c r="A8" s="4" t="s">
        <v>237</v>
      </c>
      <c r="C8" t="s">
        <v>195</v>
      </c>
      <c r="D8" t="s">
        <v>237</v>
      </c>
      <c r="E8" t="s">
        <v>236</v>
      </c>
      <c r="F8" t="s">
        <v>235</v>
      </c>
    </row>
    <row r="11" spans="1:6" x14ac:dyDescent="0.3">
      <c r="A11" s="2" t="s">
        <v>40</v>
      </c>
      <c r="C11" s="2" t="s">
        <v>327</v>
      </c>
      <c r="D11" s="2" t="s">
        <v>328</v>
      </c>
      <c r="E11" s="2" t="s">
        <v>329</v>
      </c>
      <c r="F11" s="2" t="s">
        <v>330</v>
      </c>
    </row>
    <row r="12" spans="1:6" x14ac:dyDescent="0.3">
      <c r="A12" s="4" t="s">
        <v>41</v>
      </c>
      <c r="C12" t="s">
        <v>331</v>
      </c>
      <c r="D12" t="s">
        <v>41</v>
      </c>
      <c r="E12" t="s">
        <v>332</v>
      </c>
      <c r="F12" t="s">
        <v>333</v>
      </c>
    </row>
    <row r="13" spans="1:6" x14ac:dyDescent="0.3">
      <c r="A13" s="4" t="s">
        <v>42</v>
      </c>
      <c r="C13" t="s">
        <v>334</v>
      </c>
      <c r="D13" t="s">
        <v>42</v>
      </c>
      <c r="E13" t="s">
        <v>335</v>
      </c>
      <c r="F13" t="s">
        <v>336</v>
      </c>
    </row>
    <row r="14" spans="1:6" x14ac:dyDescent="0.3">
      <c r="A14" s="4" t="s">
        <v>43</v>
      </c>
      <c r="C14" t="s">
        <v>337</v>
      </c>
      <c r="D14" t="s">
        <v>43</v>
      </c>
      <c r="E14" t="s">
        <v>338</v>
      </c>
      <c r="F14" t="s">
        <v>339</v>
      </c>
    </row>
    <row r="15" spans="1:6" x14ac:dyDescent="0.3">
      <c r="A15" s="4" t="s">
        <v>44</v>
      </c>
      <c r="C15" t="s">
        <v>340</v>
      </c>
      <c r="D15" t="s">
        <v>44</v>
      </c>
      <c r="E15" t="s">
        <v>341</v>
      </c>
      <c r="F15" t="s">
        <v>342</v>
      </c>
    </row>
    <row r="16" spans="1:6" x14ac:dyDescent="0.3">
      <c r="A16" s="4" t="s">
        <v>45</v>
      </c>
      <c r="C16" t="s">
        <v>343</v>
      </c>
      <c r="D16" t="s">
        <v>45</v>
      </c>
      <c r="E16" t="s">
        <v>344</v>
      </c>
      <c r="F16" t="s">
        <v>345</v>
      </c>
    </row>
    <row r="17" spans="1:6" x14ac:dyDescent="0.3">
      <c r="A17" s="4" t="s">
        <v>46</v>
      </c>
      <c r="C17" t="s">
        <v>346</v>
      </c>
      <c r="D17" t="s">
        <v>46</v>
      </c>
      <c r="E17" t="s">
        <v>347</v>
      </c>
      <c r="F17" t="s">
        <v>348</v>
      </c>
    </row>
    <row r="18" spans="1:6" ht="15.75" customHeight="1" x14ac:dyDescent="0.3">
      <c r="A18" s="4" t="s">
        <v>47</v>
      </c>
      <c r="C18" t="s">
        <v>349</v>
      </c>
      <c r="D18" t="s">
        <v>47</v>
      </c>
      <c r="E18" t="s">
        <v>350</v>
      </c>
      <c r="F18" s="49" t="s">
        <v>351</v>
      </c>
    </row>
    <row r="21" spans="1:6" x14ac:dyDescent="0.3">
      <c r="A21" s="2" t="s">
        <v>48</v>
      </c>
      <c r="B21" t="s">
        <v>208</v>
      </c>
      <c r="C21" s="2" t="s">
        <v>352</v>
      </c>
      <c r="D21" s="2" t="s">
        <v>353</v>
      </c>
      <c r="E21" s="2" t="s">
        <v>354</v>
      </c>
      <c r="F21" s="2" t="s">
        <v>355</v>
      </c>
    </row>
    <row r="22" spans="1:6" x14ac:dyDescent="0.3">
      <c r="A22" s="4" t="s">
        <v>49</v>
      </c>
      <c r="B22" t="s">
        <v>415</v>
      </c>
      <c r="C22" t="s">
        <v>49</v>
      </c>
      <c r="D22" t="s">
        <v>49</v>
      </c>
      <c r="E22" t="s">
        <v>356</v>
      </c>
      <c r="F22" t="s">
        <v>49</v>
      </c>
    </row>
    <row r="23" spans="1:6" x14ac:dyDescent="0.3">
      <c r="A23" s="4" t="s">
        <v>50</v>
      </c>
      <c r="B23" t="s">
        <v>415</v>
      </c>
      <c r="C23" t="s">
        <v>357</v>
      </c>
      <c r="D23" t="s">
        <v>358</v>
      </c>
      <c r="E23" t="s">
        <v>359</v>
      </c>
      <c r="F23" t="s">
        <v>360</v>
      </c>
    </row>
    <row r="24" spans="1:6" ht="15" x14ac:dyDescent="0.25">
      <c r="A24" s="4" t="s">
        <v>51</v>
      </c>
      <c r="B24" t="s">
        <v>416</v>
      </c>
      <c r="C24" t="s">
        <v>51</v>
      </c>
      <c r="D24" t="s">
        <v>51</v>
      </c>
      <c r="E24" t="s">
        <v>361</v>
      </c>
      <c r="F24" t="s">
        <v>51</v>
      </c>
    </row>
    <row r="25" spans="1:6" ht="15" x14ac:dyDescent="0.25">
      <c r="A25" s="4" t="s">
        <v>52</v>
      </c>
      <c r="B25" t="s">
        <v>416</v>
      </c>
      <c r="C25" t="s">
        <v>362</v>
      </c>
      <c r="D25" t="s">
        <v>363</v>
      </c>
      <c r="E25" t="s">
        <v>364</v>
      </c>
      <c r="F25" t="s">
        <v>365</v>
      </c>
    </row>
    <row r="26" spans="1:6" ht="15" x14ac:dyDescent="0.25">
      <c r="A26" s="4" t="s">
        <v>325</v>
      </c>
      <c r="B26" t="s">
        <v>415</v>
      </c>
      <c r="C26" t="s">
        <v>366</v>
      </c>
      <c r="D26" t="s">
        <v>325</v>
      </c>
      <c r="E26" t="s">
        <v>367</v>
      </c>
      <c r="F26" t="s">
        <v>368</v>
      </c>
    </row>
    <row r="27" spans="1:6" ht="15" x14ac:dyDescent="0.25">
      <c r="A27" s="4" t="s">
        <v>53</v>
      </c>
      <c r="B27" t="s">
        <v>415</v>
      </c>
      <c r="C27" t="s">
        <v>369</v>
      </c>
      <c r="D27" t="s">
        <v>53</v>
      </c>
      <c r="E27" t="s">
        <v>370</v>
      </c>
      <c r="F27" t="s">
        <v>371</v>
      </c>
    </row>
    <row r="28" spans="1:6" ht="15" x14ac:dyDescent="0.25">
      <c r="A28" s="4" t="s">
        <v>54</v>
      </c>
      <c r="B28" t="s">
        <v>415</v>
      </c>
      <c r="C28" t="s">
        <v>372</v>
      </c>
      <c r="D28" t="s">
        <v>54</v>
      </c>
      <c r="E28" t="s">
        <v>373</v>
      </c>
      <c r="F28" t="s">
        <v>374</v>
      </c>
    </row>
    <row r="29" spans="1:6" ht="15" x14ac:dyDescent="0.25">
      <c r="A29" s="4" t="s">
        <v>326</v>
      </c>
      <c r="B29" t="s">
        <v>415</v>
      </c>
      <c r="C29" t="s">
        <v>375</v>
      </c>
      <c r="D29" t="s">
        <v>326</v>
      </c>
      <c r="E29" t="s">
        <v>376</v>
      </c>
      <c r="F29" t="s">
        <v>377</v>
      </c>
    </row>
    <row r="30" spans="1:6" ht="15" x14ac:dyDescent="0.25">
      <c r="A30" s="4" t="s">
        <v>55</v>
      </c>
      <c r="B30" t="s">
        <v>415</v>
      </c>
      <c r="C30" t="s">
        <v>378</v>
      </c>
      <c r="D30" t="s">
        <v>55</v>
      </c>
      <c r="E30" t="s">
        <v>379</v>
      </c>
      <c r="F30" t="s">
        <v>380</v>
      </c>
    </row>
    <row r="31" spans="1:6" ht="15" x14ac:dyDescent="0.25">
      <c r="A31" s="5" t="s">
        <v>56</v>
      </c>
      <c r="B31" t="s">
        <v>415</v>
      </c>
      <c r="C31" t="s">
        <v>381</v>
      </c>
      <c r="D31" t="s">
        <v>56</v>
      </c>
      <c r="E31" t="s">
        <v>382</v>
      </c>
      <c r="F31" t="s">
        <v>383</v>
      </c>
    </row>
    <row r="32" spans="1:6" ht="15" x14ac:dyDescent="0.25">
      <c r="A32" s="4" t="s">
        <v>57</v>
      </c>
      <c r="B32" t="s">
        <v>415</v>
      </c>
      <c r="C32" t="s">
        <v>384</v>
      </c>
      <c r="D32" t="s">
        <v>57</v>
      </c>
      <c r="E32" t="s">
        <v>385</v>
      </c>
      <c r="F32" t="s">
        <v>386</v>
      </c>
    </row>
    <row r="33" spans="1:6" ht="15" x14ac:dyDescent="0.25">
      <c r="A33" s="4" t="s">
        <v>58</v>
      </c>
      <c r="B33" t="s">
        <v>417</v>
      </c>
      <c r="C33" t="s">
        <v>387</v>
      </c>
      <c r="D33" t="s">
        <v>58</v>
      </c>
      <c r="E33" t="s">
        <v>388</v>
      </c>
      <c r="F33" t="s">
        <v>389</v>
      </c>
    </row>
    <row r="34" spans="1:6" ht="15" x14ac:dyDescent="0.25">
      <c r="A34" s="4" t="s">
        <v>59</v>
      </c>
      <c r="B34" t="s">
        <v>417</v>
      </c>
      <c r="C34" t="s">
        <v>390</v>
      </c>
      <c r="D34" t="s">
        <v>59</v>
      </c>
      <c r="E34" t="s">
        <v>391</v>
      </c>
      <c r="F34" t="s">
        <v>392</v>
      </c>
    </row>
    <row r="35" spans="1:6" ht="15" x14ac:dyDescent="0.25">
      <c r="A35" s="4" t="s">
        <v>60</v>
      </c>
      <c r="B35" t="s">
        <v>415</v>
      </c>
      <c r="C35" t="s">
        <v>393</v>
      </c>
      <c r="D35" t="s">
        <v>60</v>
      </c>
      <c r="E35" t="s">
        <v>394</v>
      </c>
      <c r="F35" t="s">
        <v>395</v>
      </c>
    </row>
    <row r="36" spans="1:6" ht="15" x14ac:dyDescent="0.25">
      <c r="A36" s="4" t="s">
        <v>61</v>
      </c>
      <c r="B36" t="s">
        <v>417</v>
      </c>
      <c r="C36" t="s">
        <v>396</v>
      </c>
      <c r="D36" t="s">
        <v>61</v>
      </c>
      <c r="E36" t="s">
        <v>397</v>
      </c>
      <c r="F36" t="s">
        <v>398</v>
      </c>
    </row>
    <row r="37" spans="1:6" ht="15" x14ac:dyDescent="0.25">
      <c r="A37" s="4" t="s">
        <v>62</v>
      </c>
      <c r="B37" t="s">
        <v>417</v>
      </c>
      <c r="C37" t="s">
        <v>399</v>
      </c>
      <c r="D37" t="s">
        <v>62</v>
      </c>
      <c r="E37" t="s">
        <v>400</v>
      </c>
      <c r="F37" t="s">
        <v>401</v>
      </c>
    </row>
  </sheetData>
  <phoneticPr fontId="20" type="noConversion"/>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5</vt:i4>
      </vt:variant>
      <vt:variant>
        <vt:lpstr>Benoemde bereiken</vt:lpstr>
      </vt:variant>
      <vt:variant>
        <vt:i4>2</vt:i4>
      </vt:variant>
    </vt:vector>
  </HeadingPairs>
  <TitlesOfParts>
    <vt:vector size="7" baseType="lpstr">
      <vt:lpstr>Handleiding</vt:lpstr>
      <vt:lpstr>bio cld pf</vt:lpstr>
      <vt:lpstr>Verklaring begrippen</vt:lpstr>
      <vt:lpstr>HelperProductgroups</vt:lpstr>
      <vt:lpstr>HelperList</vt:lpstr>
      <vt:lpstr>'bio cld pf'!Afdrukbereik</vt:lpstr>
      <vt:lpstr>'bio cld pf'!Criteria</vt:lpstr>
    </vt:vector>
  </TitlesOfParts>
  <Company>TÜV NORD Integra bvba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 Peyper, Timmy</dc:creator>
  <cp:lastModifiedBy>Theuwis, Anne-Mie</cp:lastModifiedBy>
  <cp:lastPrinted>2025-06-13T15:24:28Z</cp:lastPrinted>
  <dcterms:created xsi:type="dcterms:W3CDTF">2021-11-26T16:11:55Z</dcterms:created>
  <dcterms:modified xsi:type="dcterms:W3CDTF">2025-07-01T11:49:57Z</dcterms:modified>
</cp:coreProperties>
</file>